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comments7.xml" ContentType="application/vnd.openxmlformats-officedocument.spreadsheetml.comments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harts/chart1.xml" ContentType="application/vnd.openxmlformats-officedocument.drawingml.chart+xml"/>
  <Override PartName="/xl/comments8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Dashboard" sheetId="2" state="visible" r:id="rId4"/>
    <sheet name="Transactions" sheetId="3" state="visible" r:id="rId5"/>
    <sheet name="Budget vs Actual" sheetId="4" state="visible" r:id="rId6"/>
    <sheet name="Rental P&amp;L" sheetId="5" state="visible" r:id="rId7"/>
    <sheet name="Categories" sheetId="6" state="visible" r:id="rId8"/>
    <sheet name="Rules" sheetId="7" state="visible" r:id="rId9"/>
    <sheet name="Accounts" sheetId="8" state="visible" r:id="rId10"/>
    <sheet name="Properties &amp; Loans" sheetId="9" state="visible" r:id="rId11"/>
    <sheet name="Settings" sheetId="10" state="visible" r:id="rId12"/>
    <sheet name="Examples" sheetId="11" state="visible" r:id="rId13"/>
  </sheets>
  <definedNames>
    <definedName function="false" hidden="true" localSheetId="2" name="_xlnm._FilterDatabase" vbProcedure="false">Transactions!$A$1:$M$3001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" authorId="0">
      <text>
        <r>
          <rPr>
            <sz val="10"/>
            <rFont val="Arial"/>
            <family val="2"/>
          </rPr>
          <t xml:space="preserve">Positive = money into the account. Negative = money out. Card purchases are negative.</t>
        </r>
      </text>
    </comment>
    <comment ref="F1" authorId="0">
      <text>
        <r>
          <rPr>
            <sz val="10"/>
            <rFont val="Arial"/>
            <family val="2"/>
          </rPr>
          <t xml:space="preserve">Same ID on both legs of a transfer, e.g. T-2603-01. Legs must net to $0.</t>
        </r>
      </text>
    </comment>
    <comment ref="G1" authorId="0">
      <text>
        <r>
          <rPr>
            <sz val="10"/>
            <rFont val="Arial"/>
            <family val="2"/>
          </rPr>
          <t xml:space="preserve">Leave blank: Property comes from the account. Fill only to override.</t>
        </r>
      </text>
    </comment>
    <comment ref="I1" authorId="0">
      <text>
        <r>
          <rPr>
            <sz val="10"/>
            <rFont val="Arial"/>
            <family val="2"/>
          </rPr>
          <t xml:space="preserve">Columns I-M are formulas. Imports write A-H only.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Case-insensitive 'contains'. Longest keyword wins. Wrap in slashes for a regex, e.g. /^UBER\s+TRIP/. Finance Tracker &gt; Learn rules adds rows here (yellow) from your own categorizations.</t>
        </r>
      </text>
    </comment>
  </commentList>
</comments>
</file>

<file path=xl/comments8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1" authorId="0">
      <text>
        <r>
          <rPr>
            <sz val="10"/>
            <rFont val="Arial"/>
            <family val="2"/>
          </rPr>
          <t xml:space="preserve">Last 4 digits only. The importer uses it to recognize QFX/OFX and Capital One files automatically.</t>
        </r>
      </text>
    </comment>
    <comment ref="I1" authorId="0">
      <text>
        <r>
          <rPr>
            <sz val="10"/>
            <rFont val="Arial"/>
            <family val="2"/>
          </rPr>
          <t xml:space="preserve">Optional. Words in the downloaded file name that identify this account, comma separated, e.g. activity, amex</t>
        </r>
      </text>
    </comment>
    <comment ref="J1" authorId="0">
      <text>
        <r>
          <rPr>
            <sz val="10"/>
            <rFont val="Arial"/>
            <family val="2"/>
          </rPr>
          <t xml:space="preserve">auto: the importer fixes card files that show purchases as positive. Use flip or as-is only if an import comes in backwards.</t>
        </r>
      </text>
    </comment>
  </commentList>
</comments>
</file>

<file path=xl/sharedStrings.xml><?xml version="1.0" encoding="utf-8"?>
<sst xmlns="http://schemas.openxmlformats.org/spreadsheetml/2006/main" count="532" uniqueCount="301">
  <si>
    <t xml:space="preserve">Household Finance Tracker (Template)</t>
  </si>
  <si>
    <t xml:space="preserve">One place for every account: income, expenses, savings, transfers and rental properties, checked against budget each month.</t>
  </si>
  <si>
    <t xml:space="preserve">HOW TO USE (monthly)</t>
  </si>
  <si>
    <t xml:space="preserve">0. First time: set the year on Settings, list accounts (label, type, Property, last 4) on Accounts, fill Properties &amp; Loans, and enter budgets on Categories. Yellow cells are inputs. The first Import asks you to authorize the script; it can only touch this spreadsheet.</t>
  </si>
  <si>
    <t xml:space="preserve">1. Download each account's statement for the month as QFX/OFX (best) or CSV. See the download guide on the site.</t>
  </si>
  <si>
    <t xml:space="preserve">2. Menu Finance Tracker &gt; Import statements. Pick all files at once, confirm the account for each, click Import. Duplicates are skipped, Rules applied, transfers paired.</t>
  </si>
  <si>
    <t xml:space="preserve">3. Categorize what is left (filter column M). Then Finance Tracker &gt; Learn rules from my categories, so next month needs fewer fixes.</t>
  </si>
  <si>
    <t xml:space="preserve">4. Clear every Flag in column M, then raise 'Months closed' on Settings and review Dashboard, Budget vs Actual and Rental P&amp;L.</t>
  </si>
  <si>
    <t xml:space="preserve">RULES THAT KEEP THE NUMBERS HONEST</t>
  </si>
  <si>
    <t xml:space="preserve">Sign convention: money IN to an account is positive, money OUT is negative. Card purchases are negative, card refunds positive.</t>
  </si>
  <si>
    <t xml:space="preserve">Five buckets: Income, Expense, Savings, Transfer, Deposit. The bucket comes from the category.</t>
  </si>
  <si>
    <t xml:space="preserve">Transfer = money moving between two of YOUR tracked accounts (bank to bank, CD or savings moved, card payment, funding a rental account). Never income or expense.</t>
  </si>
  <si>
    <t xml:space="preserve">Every transfer gets a Transfer ID shared by both legs (e.g. T-2603-01). The legs must net to $0; anything else is flagged.</t>
  </si>
  <si>
    <t xml:space="preserve">Deposit = tenant security deposits received or returned. They are owed back to the tenant, so they are never income.</t>
  </si>
  <si>
    <t xml:space="preserve">Property: each row gets the Property of its account automatically. Type a Property in column G only to override (e.g. a rental repair paid with a personal card).</t>
  </si>
  <si>
    <t xml:space="preserve">Mortgage payments are recorded as one cash amount. The Properties &amp; Loans tab estimates the interest vs principal split from each loan's rate and balance.</t>
  </si>
  <si>
    <t xml:space="preserve">Investing is Savings, not expense. RSU vest or ESPP purchase = Stock Plan Income (non-cash), offset by Stock Plan Shares Retained. A later sale is a Savings withdrawal.</t>
  </si>
  <si>
    <t xml:space="preserve">Refunds book against the original category. CD interest is Income; CD principal moving between banks is a Transfer.</t>
  </si>
  <si>
    <t xml:space="preserve">PRIVACY CHECKLIST</t>
  </si>
  <si>
    <t xml:space="preserve">Store account LAST 4 only. Never store full account or routing numbers, SSNs, logins, or statement PDFs in this file.</t>
  </si>
  <si>
    <t xml:space="preserve">Keep sharing Restricted. Share by named Google account only, never 'Anyone with the link'. Turn on 2-Step Verification.</t>
  </si>
  <si>
    <t xml:space="preserve">Delete downloaded statement files from synced folders once imported, or keep them in one encrypted/offline folder.</t>
  </si>
  <si>
    <t xml:space="preserve">To share the design with others, share the blank template, never a copy of this file (version history keeps deleted data).</t>
  </si>
  <si>
    <t xml:space="preserve">Dashboard</t>
  </si>
  <si>
    <t xml:space="preserve">Cash view of the year, all properties combined. Transfers and security deposits are excluded; payroll 401(k) saving comes from Settings.</t>
  </si>
  <si>
    <t xml:space="preserve">YTD income</t>
  </si>
  <si>
    <t xml:space="preserve">YTD expenses</t>
  </si>
  <si>
    <t xml:space="preserve">YTD total saved</t>
  </si>
  <si>
    <t xml:space="preserve">YTD savings rate</t>
  </si>
  <si>
    <t xml:space="preserve">YTD expenses vs budget (+ = over)</t>
  </si>
  <si>
    <t xml:space="preserve">Rows needing attention</t>
  </si>
  <si>
    <t xml:space="preserve">Household spend / mo (excl. rentals, income tax, home principal)</t>
  </si>
  <si>
    <t xml:space="preserve">Month</t>
  </si>
  <si>
    <t xml:space="preserve">Income</t>
  </si>
  <si>
    <t xml:space="preserve">Expenses</t>
  </si>
  <si>
    <t xml:space="preserve">Savings (tracked)</t>
  </si>
  <si>
    <t xml:space="preserve">Payroll 401(k)</t>
  </si>
  <si>
    <t xml:space="preserve">Total saved</t>
  </si>
  <si>
    <t xml:space="preserve">Net cash flow</t>
  </si>
  <si>
    <t xml:space="preserve">Expense budget</t>
  </si>
  <si>
    <t xml:space="preserve">Over / (under)</t>
  </si>
  <si>
    <t xml:space="preserve">Savings rate</t>
  </si>
  <si>
    <t xml:space="preserve">Transfer check (should be 0)</t>
  </si>
  <si>
    <t xml:space="preserve">Total</t>
  </si>
  <si>
    <t xml:space="preserve">Expense budget total in row 22 = monthly budget x Months closed.</t>
  </si>
  <si>
    <t xml:space="preserve">Date</t>
  </si>
  <si>
    <t xml:space="preserve">Account</t>
  </si>
  <si>
    <t xml:space="preserve">Description</t>
  </si>
  <si>
    <t xml:space="preserve">Amount (+in / -out)</t>
  </si>
  <si>
    <t xml:space="preserve">Category</t>
  </si>
  <si>
    <t xml:space="preserve">Transfer ID</t>
  </si>
  <si>
    <t xml:space="preserve">Property override</t>
  </si>
  <si>
    <t xml:space="preserve">Notes</t>
  </si>
  <si>
    <t xml:space="preserve">Bucket</t>
  </si>
  <si>
    <t xml:space="preserve">Property</t>
  </si>
  <si>
    <t xml:space="preserve">Pair net</t>
  </si>
  <si>
    <t xml:space="preserve">Flag</t>
  </si>
  <si>
    <t xml:space="preserve">Budget vs Actual</t>
  </si>
  <si>
    <t xml:space="preserve">Actuals shown as positive amounts. YTD budget = monthly budget x Months closed (Settings).</t>
  </si>
  <si>
    <t xml:space="preserve">Monthly budget</t>
  </si>
  <si>
    <t xml:space="preserve">YTD actual</t>
  </si>
  <si>
    <t xml:space="preserve">YTD budget</t>
  </si>
  <si>
    <t xml:space="preserve">% of YTD budget</t>
  </si>
  <si>
    <t xml:space="preserve">Total Income</t>
  </si>
  <si>
    <t xml:space="preserve">Expense</t>
  </si>
  <si>
    <t xml:space="preserve">Total Expense</t>
  </si>
  <si>
    <t xml:space="preserve">Savings</t>
  </si>
  <si>
    <t xml:space="preserve">Total Savings</t>
  </si>
  <si>
    <t xml:space="preserve">Rental P&amp;L</t>
  </si>
  <si>
    <t xml:space="preserve">Year to date, by property. Cash basis. 'Deductible before depreciation' is an estimate for Schedule E planning: mortgage payments minus estimated principal. Depreciation is not included and lowers taxable income further.</t>
  </si>
  <si>
    <t xml:space="preserve">Line</t>
  </si>
  <si>
    <t xml:space="preserve">Rent collected</t>
  </si>
  <si>
    <t xml:space="preserve">Rental - Mortgage Payment</t>
  </si>
  <si>
    <t xml:space="preserve">Rental - Repairs &amp; Maintenance</t>
  </si>
  <si>
    <t xml:space="preserve">Rental - Insurance &amp; Property Tax</t>
  </si>
  <si>
    <t xml:space="preserve">Rental - HOA, Utilities &amp; Other</t>
  </si>
  <si>
    <t xml:space="preserve">Rental - Management &amp; Leasing</t>
  </si>
  <si>
    <t xml:space="preserve">Estimated principal paid (equity, not expense)</t>
  </si>
  <si>
    <t xml:space="preserve">Net before depreciation (Schedule E estimate)</t>
  </si>
  <si>
    <t xml:space="preserve">Security deposits held (net received this year)</t>
  </si>
  <si>
    <t xml:space="preserve">Monthly net cash flow by property</t>
  </si>
  <si>
    <t xml:space="preserve">Basis for budget</t>
  </si>
  <si>
    <t xml:space="preserve">Salary - Person 1 (net pay)</t>
  </si>
  <si>
    <t xml:space="preserve">Expected net deposit</t>
  </si>
  <si>
    <t xml:space="preserve">Salary - Person 2 (net pay)</t>
  </si>
  <si>
    <t xml:space="preserve">Rental Income</t>
  </si>
  <si>
    <t xml:space="preserve">All rentals combined; split by Property</t>
  </si>
  <si>
    <t xml:space="preserve">Interest &amp; Dividends (cash)</t>
  </si>
  <si>
    <t xml:space="preserve">Bank/CD interest paid in cash</t>
  </si>
  <si>
    <t xml:space="preserve">Stock Plan Income (non-cash)</t>
  </si>
  <si>
    <t xml:space="preserve">RSU vest value or payroll ESPP purchase; pair with Shares Retained</t>
  </si>
  <si>
    <t xml:space="preserve">Other Income</t>
  </si>
  <si>
    <t xml:space="preserve">Mortgage Payment - Home</t>
  </si>
  <si>
    <t xml:space="preserve">Full payment incl. escrow; see Properties &amp; Loans for split</t>
  </si>
  <si>
    <t xml:space="preserve">Utilities (power, water, gas)</t>
  </si>
  <si>
    <t xml:space="preserve">Internet</t>
  </si>
  <si>
    <t xml:space="preserve">Phone, Streaming &amp; Subscriptions</t>
  </si>
  <si>
    <t xml:space="preserve">Groceries &amp; Household</t>
  </si>
  <si>
    <t xml:space="preserve">Dining &amp; Entertainment</t>
  </si>
  <si>
    <t xml:space="preserve">Pets</t>
  </si>
  <si>
    <t xml:space="preserve">Kids &amp; School</t>
  </si>
  <si>
    <t xml:space="preserve">Auto - Gas, EV, Parking</t>
  </si>
  <si>
    <t xml:space="preserve">Auto - Insurance</t>
  </si>
  <si>
    <t xml:space="preserve">Annual premium / 12</t>
  </si>
  <si>
    <t xml:space="preserve">Auto - Maintenance &amp; Registration</t>
  </si>
  <si>
    <t xml:space="preserve">Home Insurance</t>
  </si>
  <si>
    <t xml:space="preserve">Skip if paid through mortgage escrow</t>
  </si>
  <si>
    <t xml:space="preserve">Home Maintenance &amp; Repairs</t>
  </si>
  <si>
    <t xml:space="preserve">HOA &amp; Storage</t>
  </si>
  <si>
    <t xml:space="preserve">Annual Fees &amp; Memberships</t>
  </si>
  <si>
    <t xml:space="preserve">Card fee, memberships, yearly plans / 12</t>
  </si>
  <si>
    <t xml:space="preserve">Health &amp; Medical</t>
  </si>
  <si>
    <t xml:space="preserve">Personal Care</t>
  </si>
  <si>
    <t xml:space="preserve">Shopping &amp; Clothing</t>
  </si>
  <si>
    <t xml:space="preserve">Tech, AI &amp; Cloud</t>
  </si>
  <si>
    <t xml:space="preserve">Travel</t>
  </si>
  <si>
    <t xml:space="preserve">Yearly travel budget / 12</t>
  </si>
  <si>
    <t xml:space="preserve">Giving &amp; Community</t>
  </si>
  <si>
    <t xml:space="preserve">Taxes - Property &amp; Tax Prep</t>
  </si>
  <si>
    <t xml:space="preserve">Taxes - Income (balance due / estimates)</t>
  </si>
  <si>
    <t xml:space="preserve">Target $0: adjust withholding instead</t>
  </si>
  <si>
    <t xml:space="preserve">Card Fees &amp; Interest</t>
  </si>
  <si>
    <t xml:space="preserve">Interest should be $0</t>
  </si>
  <si>
    <t xml:space="preserve">Family Support</t>
  </si>
  <si>
    <t xml:space="preserve">Life Insurance</t>
  </si>
  <si>
    <t xml:space="preserve">Term/whole life premiums</t>
  </si>
  <si>
    <t xml:space="preserve">Loan Payment - Other</t>
  </si>
  <si>
    <t xml:space="preserve">Auto loan, HELOC, personal loan</t>
  </si>
  <si>
    <t xml:space="preserve">Untracked Card Payment</t>
  </si>
  <si>
    <t xml:space="preserve">Payments to cards not imported; spending counted at payment</t>
  </si>
  <si>
    <t xml:space="preserve">Full payment incl. escrow; split on Properties &amp; Loans</t>
  </si>
  <si>
    <t xml:space="preserve">Schedule E</t>
  </si>
  <si>
    <t xml:space="preserve">Only if paid outside the mortgage escrow</t>
  </si>
  <si>
    <t xml:space="preserve">One-time &amp; Other</t>
  </si>
  <si>
    <t xml:space="preserve">Buffer</t>
  </si>
  <si>
    <t xml:space="preserve">Brokerage Deposit / Withdrawal</t>
  </si>
  <si>
    <t xml:space="preserve">Deposits negative, withdrawals positive</t>
  </si>
  <si>
    <t xml:space="preserve">Stock Plan Shares Retained (non-cash)</t>
  </si>
  <si>
    <t xml:space="preserve">Same amount as Stock Plan Income, negative</t>
  </si>
  <si>
    <t xml:space="preserve">529 Contribution</t>
  </si>
  <si>
    <t xml:space="preserve">Whole Life Premium (cash value)</t>
  </si>
  <si>
    <t xml:space="preserve">Whole life premiums treated as savings</t>
  </si>
  <si>
    <t xml:space="preserve">Roth IRA</t>
  </si>
  <si>
    <t xml:space="preserve">HSA (after-tax deposit)</t>
  </si>
  <si>
    <t xml:space="preserve">Payroll HSA does not hit the bank</t>
  </si>
  <si>
    <t xml:space="preserve">Savings / CD at untracked bank</t>
  </si>
  <si>
    <t xml:space="preserve">Only when the other account is not on Accounts</t>
  </si>
  <si>
    <t xml:space="preserve">Transfer</t>
  </si>
  <si>
    <t xml:space="preserve">Transfer - Credit Card Payment</t>
  </si>
  <si>
    <t xml:space="preserve">Both legs share a Transfer ID; net $0</t>
  </si>
  <si>
    <t xml:space="preserve">Transfer - Between Own Accounts</t>
  </si>
  <si>
    <t xml:space="preserve">Incl. funding a rental account from personal checking</t>
  </si>
  <si>
    <t xml:space="preserve">Transfer - CD / Savings Move</t>
  </si>
  <si>
    <t xml:space="preserve">Principal only; interest is Income</t>
  </si>
  <si>
    <t xml:space="preserve">Deposit</t>
  </si>
  <si>
    <t xml:space="preserve">Security Deposit - Received / Returned</t>
  </si>
  <si>
    <t xml:space="preserve">Tenant money held; never income. Forfeited deposits: re-class to Rental Income</t>
  </si>
  <si>
    <t xml:space="preserve">Monthly expense budget</t>
  </si>
  <si>
    <t xml:space="preserve">Add new categories above this line. Bucket must be exactly Income / Expense / Savings / Transfer / Deposit.</t>
  </si>
  <si>
    <t xml:space="preserve">Merchant keyword (contains)</t>
  </si>
  <si>
    <t xml:space="preserve">COSTCO</t>
  </si>
  <si>
    <t xml:space="preserve">WALMART</t>
  </si>
  <si>
    <t xml:space="preserve">WAL-MART</t>
  </si>
  <si>
    <t xml:space="preserve">WM SUPERCENTER</t>
  </si>
  <si>
    <t xml:space="preserve">TARGET</t>
  </si>
  <si>
    <t xml:space="preserve">KROGER</t>
  </si>
  <si>
    <t xml:space="preserve">WHOLEFDS</t>
  </si>
  <si>
    <t xml:space="preserve">TRADER JOE</t>
  </si>
  <si>
    <t xml:space="preserve">INSTACART</t>
  </si>
  <si>
    <t xml:space="preserve">CHEWY</t>
  </si>
  <si>
    <t xml:space="preserve">PETSMART</t>
  </si>
  <si>
    <t xml:space="preserve">VETERIN</t>
  </si>
  <si>
    <t xml:space="preserve">STARBUCKS</t>
  </si>
  <si>
    <t xml:space="preserve">CHICK-FIL-A</t>
  </si>
  <si>
    <t xml:space="preserve">DOORDASH</t>
  </si>
  <si>
    <t xml:space="preserve">NETFLIX</t>
  </si>
  <si>
    <t xml:space="preserve">SPOTIFY</t>
  </si>
  <si>
    <t xml:space="preserve">SHELL</t>
  </si>
  <si>
    <t xml:space="preserve">EXXON</t>
  </si>
  <si>
    <t xml:space="preserve">WAWA</t>
  </si>
  <si>
    <t xml:space="preserve">SUPERCHARGER</t>
  </si>
  <si>
    <t xml:space="preserve">PARKING</t>
  </si>
  <si>
    <t xml:space="preserve">CAR WASH</t>
  </si>
  <si>
    <t xml:space="preserve">CVS</t>
  </si>
  <si>
    <t xml:space="preserve">WALGREENS</t>
  </si>
  <si>
    <t xml:space="preserve">GREAT CLIPS</t>
  </si>
  <si>
    <t xml:space="preserve">BARBER</t>
  </si>
  <si>
    <t xml:space="preserve">AMAZON WEB SERVICES</t>
  </si>
  <si>
    <t xml:space="preserve">GITHUB</t>
  </si>
  <si>
    <t xml:space="preserve">CLAUDE.AI</t>
  </si>
  <si>
    <t xml:space="preserve">AIRLINES</t>
  </si>
  <si>
    <t xml:space="preserve">HOTEL</t>
  </si>
  <si>
    <t xml:space="preserve">AIRBNB</t>
  </si>
  <si>
    <t xml:space="preserve">TURBOTAX</t>
  </si>
  <si>
    <t xml:space="preserve">US TREAS TAX</t>
  </si>
  <si>
    <t xml:space="preserve">MEMBER FEE</t>
  </si>
  <si>
    <t xml:space="preserve">INTEREST CHARGE</t>
  </si>
  <si>
    <t xml:space="preserve">AUTOPAY</t>
  </si>
  <si>
    <t xml:space="preserve">PAYMENT THANK YOU</t>
  </si>
  <si>
    <t xml:space="preserve">PAYMENT - THANK YOU</t>
  </si>
  <si>
    <t xml:space="preserve">ONLINE PYMT</t>
  </si>
  <si>
    <t xml:space="preserve">MOBILE PYMT</t>
  </si>
  <si>
    <t xml:space="preserve">MORTGAGE</t>
  </si>
  <si>
    <t xml:space="preserve">On a rental Operating account use Rental - Mortgage Payment</t>
  </si>
  <si>
    <t xml:space="preserve">SECURITY DEPOSIT</t>
  </si>
  <si>
    <t xml:space="preserve">[your local merchant]</t>
  </si>
  <si>
    <t xml:space="preserve">Replace with merchants you see often</t>
  </si>
  <si>
    <t xml:space="preserve">Account label (= folder name)</t>
  </si>
  <si>
    <t xml:space="preserve">Institution</t>
  </si>
  <si>
    <t xml:space="preserve">Type</t>
  </si>
  <si>
    <t xml:space="preserve">Last 4</t>
  </si>
  <si>
    <t xml:space="preserve">Owner</t>
  </si>
  <si>
    <t xml:space="preserve">Export format</t>
  </si>
  <si>
    <t xml:space="preserve">Import: file name contains</t>
  </si>
  <si>
    <t xml:space="preserve">Import: amount sign</t>
  </si>
  <si>
    <t xml:space="preserve">Checking-1</t>
  </si>
  <si>
    <t xml:space="preserve">[Bank]</t>
  </si>
  <si>
    <t xml:space="preserve">Checking</t>
  </si>
  <si>
    <t xml:space="preserve">Household</t>
  </si>
  <si>
    <t xml:space="preserve">CSV</t>
  </si>
  <si>
    <t xml:space="preserve">auto</t>
  </si>
  <si>
    <t xml:space="preserve">Savings-1</t>
  </si>
  <si>
    <t xml:space="preserve">CD-1</t>
  </si>
  <si>
    <t xml:space="preserve">Savings/CD</t>
  </si>
  <si>
    <t xml:space="preserve">CSV or PDF</t>
  </si>
  <si>
    <t xml:space="preserve">CD moved to another bank = Transfer</t>
  </si>
  <si>
    <t xml:space="preserve">CreditCard-1</t>
  </si>
  <si>
    <t xml:space="preserve">[Issuer]</t>
  </si>
  <si>
    <t xml:space="preserve">Credit card</t>
  </si>
  <si>
    <t xml:space="preserve">CreditCard-2</t>
  </si>
  <si>
    <t xml:space="preserve">Brokerage</t>
  </si>
  <si>
    <t xml:space="preserve">[Broker]</t>
  </si>
  <si>
    <t xml:space="preserve">PDF statement</t>
  </si>
  <si>
    <t xml:space="preserve">Deposits/withdrawals only</t>
  </si>
  <si>
    <t xml:space="preserve">StockPlan</t>
  </si>
  <si>
    <t xml:space="preserve">Stock plan</t>
  </si>
  <si>
    <t xml:space="preserve">Confirmations</t>
  </si>
  <si>
    <t xml:space="preserve">RSU vests and sales</t>
  </si>
  <si>
    <t xml:space="preserve">Rental1-Operating</t>
  </si>
  <si>
    <t xml:space="preserve">Rental 1</t>
  </si>
  <si>
    <t xml:space="preserve">Rent in, mortgage out</t>
  </si>
  <si>
    <t xml:space="preserve">Rental1-Deposit</t>
  </si>
  <si>
    <t xml:space="preserve">Tenant security deposit held</t>
  </si>
  <si>
    <t xml:space="preserve">Properties &amp; Loans</t>
  </si>
  <si>
    <t xml:space="preserve">List each property once. Row 5 is your home; rentals below it. Loan inputs come from ONE recent mortgage statement per loan. Interest/principal split is an amortization estimate; true it up with Form 1098 in January.</t>
  </si>
  <si>
    <t xml:space="preserve">Lender</t>
  </si>
  <si>
    <t xml:space="preserve">Interest rate</t>
  </si>
  <si>
    <t xml:space="preserve">Loan balance on Jan 1</t>
  </si>
  <si>
    <t xml:space="preserve">Months remaining on Jan 1</t>
  </si>
  <si>
    <t xml:space="preserve">Monthly P&amp;I (calc)</t>
  </si>
  <si>
    <t xml:space="preserve">Monthly escrow (from statement)</t>
  </si>
  <si>
    <t xml:space="preserve">YTD interest (est.)</t>
  </si>
  <si>
    <t xml:space="preserve">YTD principal (est.)</t>
  </si>
  <si>
    <t xml:space="preserve">Rental 2</t>
  </si>
  <si>
    <t xml:space="preserve">Property list feeds the dropdowns on Accounts and Transactions. Keep 'Household' for everything that is not a rental.</t>
  </si>
  <si>
    <t xml:space="preserve">Setting</t>
  </si>
  <si>
    <t xml:space="preserve">Value</t>
  </si>
  <si>
    <t xml:space="preserve">Source / note</t>
  </si>
  <si>
    <t xml:space="preserve">Tracker year</t>
  </si>
  <si>
    <t xml:space="preserve">Drives month headers</t>
  </si>
  <si>
    <t xml:space="preserve">Months closed (fully imported)</t>
  </si>
  <si>
    <t xml:space="preserve">Raise by 1 after each month is reconciled; drives YTD budget and loan split</t>
  </si>
  <si>
    <t xml:space="preserve">Person 1: 401(k) contribution per year</t>
  </si>
  <si>
    <t xml:space="preserve">Payroll-deducted, never hits a bank account</t>
  </si>
  <si>
    <t xml:space="preserve">Person 1: employer match per year</t>
  </si>
  <si>
    <t xml:space="preserve">Dollar amount</t>
  </si>
  <si>
    <t xml:space="preserve">Person 2: 401(k) contribution per year</t>
  </si>
  <si>
    <t xml:space="preserve">Leave blank if not applicable</t>
  </si>
  <si>
    <t xml:space="preserve">Person 2: employer match per year</t>
  </si>
  <si>
    <t xml:space="preserve">Total payroll retirement saving / mo</t>
  </si>
  <si>
    <t xml:space="preserve">Added to Savings on the Dashboard for months with income</t>
  </si>
  <si>
    <t xml:space="preserve">Why</t>
  </si>
  <si>
    <t xml:space="preserve">PAYROLL DIRECT DEP</t>
  </si>
  <si>
    <t xml:space="preserve">Net pay only</t>
  </si>
  <si>
    <t xml:space="preserve">TENANT RENT</t>
  </si>
  <si>
    <t xml:space="preserve">Property comes from the account</t>
  </si>
  <si>
    <t xml:space="preserve">MORTGAGE PAYMENT</t>
  </si>
  <si>
    <t xml:space="preserve">Full payment; split estimated on Properties &amp; Loans</t>
  </si>
  <si>
    <t xml:space="preserve">NEW TENANT DEPOSIT</t>
  </si>
  <si>
    <t xml:space="preserve">Held for tenant, not income</t>
  </si>
  <si>
    <t xml:space="preserve">HOME DEPOT</t>
  </si>
  <si>
    <t xml:space="preserve">Paid on personal card, so override Property</t>
  </si>
  <si>
    <t xml:space="preserve">COSTCO WHSE</t>
  </si>
  <si>
    <t xml:space="preserve">Card purchase is negative</t>
  </si>
  <si>
    <t xml:space="preserve">CARD AUTOPAY</t>
  </si>
  <si>
    <t xml:space="preserve">T-2603-01</t>
  </si>
  <si>
    <t xml:space="preserve">Checking leg of a card payment</t>
  </si>
  <si>
    <t xml:space="preserve">AUTOPAY PAYMENT - THANK YOU</t>
  </si>
  <si>
    <t xml:space="preserve">Card leg; pair nets to $0</t>
  </si>
  <si>
    <t xml:space="preserve">CD CLOSED - TRANSFER OUT</t>
  </si>
  <si>
    <t xml:space="preserve">T-2603-02</t>
  </si>
  <si>
    <t xml:space="preserve">Principal leaving</t>
  </si>
  <si>
    <t xml:space="preserve">CD INTEREST AT MATURITY</t>
  </si>
  <si>
    <t xml:space="preserve">Interest is income</t>
  </si>
  <si>
    <t xml:space="preserve">INCOMING TRANSFER</t>
  </si>
  <si>
    <t xml:space="preserve">Arrives; NOT income</t>
  </si>
  <si>
    <t xml:space="preserve">RSU VEST 40 SH</t>
  </si>
  <si>
    <t xml:space="preserve">Gross vest value, recorded once</t>
  </si>
  <si>
    <t xml:space="preserve">RSU SHARES RETAINED</t>
  </si>
  <si>
    <t xml:space="preserve">Offsets the vest</t>
  </si>
  <si>
    <t xml:space="preserve">Illustrative rows only. Amounts are made up. Do not copy into Transactions.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</si>
</sst>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$#,##0;&quot;($&quot;#,##0\);\-"/>
    <numFmt numFmtId="166" formatCode="0.0%;\(0.0%\);\-"/>
    <numFmt numFmtId="167" formatCode="0"/>
    <numFmt numFmtId="168" formatCode="mmm"/>
    <numFmt numFmtId="169" formatCode="\$#,##0.00;&quot;($&quot;#,##0.00\);\-"/>
    <numFmt numFmtId="170" formatCode="yyyy\-mm\-dd"/>
    <numFmt numFmtId="171" formatCode="mmm\ yy"/>
    <numFmt numFmtId="172" formatCode="@"/>
    <numFmt numFmtId="173" formatCode="0.00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color rgb="FF5B6A67"/>
      <name val="Arial"/>
      <family val="0"/>
      <charset val="1"/>
    </font>
    <font>
      <sz val="9"/>
      <color rgb="FF5B6A67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5B6A6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name val="Arial"/>
      <family val="2"/>
    </font>
    <font>
      <sz val="11"/>
      <color rgb="FF008000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B4442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A37"/>
        <bgColor rgb="FF333300"/>
      </patternFill>
    </fill>
    <fill>
      <patternFill patternType="solid">
        <fgColor rgb="FFE3EFED"/>
        <bgColor rgb="FFCCFFFF"/>
      </patternFill>
    </fill>
    <fill>
      <patternFill patternType="solid">
        <fgColor rgb="FF3E5F5B"/>
        <bgColor rgb="FF5B6A67"/>
      </patternFill>
    </fill>
    <fill>
      <patternFill patternType="solid">
        <fgColor rgb="FFFFF2B3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C9D4D2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Arial"/>
        <charset val="1"/>
        <family val="0"/>
        <b val="1"/>
        <color rgb="FFB4442F"/>
      </font>
    </dxf>
    <dxf>
      <fill>
        <patternFill>
          <bgColor rgb="FFF7D4CC"/>
        </patternFill>
      </fill>
    </dxf>
    <dxf>
      <fill>
        <patternFill patternType="solid">
          <fgColor rgb="FF1F3A3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3E5F5B"/>
          <bgColor rgb="FF000000"/>
        </patternFill>
      </fill>
    </dxf>
    <dxf>
      <fill>
        <patternFill patternType="solid">
          <fgColor rgb="FFE3EFED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BE4B48"/>
      <rgbColor rgb="FFFFF2B3"/>
      <rgbColor rgb="FFE3EFED"/>
      <rgbColor rgb="FF660066"/>
      <rgbColor rgb="FFFF8080"/>
      <rgbColor rgb="FF0066CC"/>
      <rgbColor rgb="FFC9D4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7D4CC"/>
      <rgbColor rgb="FF4F81BD"/>
      <rgbColor rgb="FF33CCCC"/>
      <rgbColor rgb="FF99CC00"/>
      <rgbColor rgb="FFFFCC00"/>
      <rgbColor rgb="FFFF9900"/>
      <rgbColor rgb="FFFF6600"/>
      <rgbColor rgb="FF5B6A67"/>
      <rgbColor rgb="FF969696"/>
      <rgbColor rgb="FF003366"/>
      <rgbColor rgb="FF339966"/>
      <rgbColor rgb="FF003300"/>
      <rgbColor rgb="FF333300"/>
      <rgbColor rgb="FFB4442F"/>
      <rgbColor rgb="FF993366"/>
      <rgbColor rgb="FF3E5F5B"/>
      <rgbColor rgb="FF1F3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Expenses vs budget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Dashboard!C9</c:f>
              <c:strCache>
                <c:ptCount val="1"/>
                <c:pt idx="0">
                  <c:v>Expenses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Dashboard!$A$10:$A$21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Dashboard!$C$10:$C$21</c:f>
              <c:numCache>
                <c:formatCode>\$#,##0;"($"#,##0\);\-</c:formatCode>
                <c:ptCount val="12"/>
                <c:pt idx="0">
                  <c:v>-0</c:v>
                </c:pt>
                <c:pt idx="1">
                  <c:v>-0</c:v>
                </c:pt>
                <c:pt idx="2">
                  <c:v>-0</c:v>
                </c:pt>
                <c:pt idx="3">
                  <c:v>-0</c:v>
                </c:pt>
                <c:pt idx="4">
                  <c:v>-0</c:v>
                </c:pt>
                <c:pt idx="5">
                  <c:v>-0</c:v>
                </c:pt>
                <c:pt idx="6">
                  <c:v>-0</c:v>
                </c:pt>
                <c:pt idx="7">
                  <c:v>-0</c:v>
                </c:pt>
                <c:pt idx="8">
                  <c:v>-0</c:v>
                </c:pt>
                <c:pt idx="9">
                  <c:v>-0</c:v>
                </c:pt>
                <c:pt idx="10">
                  <c:v>-0</c:v>
                </c:pt>
                <c:pt idx="11">
                  <c:v>-0</c:v>
                </c:pt>
              </c:numCache>
            </c:numRef>
          </c:val>
        </c:ser>
        <c:gapWidth val="150"/>
        <c:overlap val="0"/>
        <c:axId val="39421940"/>
        <c:axId val="48624199"/>
      </c:barChart>
      <c:lineChart>
        <c:grouping val="standard"/>
        <c:varyColors val="0"/>
        <c:ser>
          <c:idx val="1"/>
          <c:order val="1"/>
          <c:tx>
            <c:strRef>
              <c:f>Dashboard!H9</c:f>
              <c:strCache>
                <c:ptCount val="1"/>
                <c:pt idx="0">
                  <c:v>Expense budget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Dashboard!$A$10:$A$21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Dashboard!$H$10:$H$21</c:f>
              <c:numCache>
                <c:formatCode>\$#,##0;"($"#,##0\);\-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9421940"/>
        <c:axId val="48624199"/>
      </c:lineChart>
      <c:catAx>
        <c:axId val="39421940"/>
        <c:scaling>
          <c:orientation val="minMax"/>
        </c:scaling>
        <c:delete val="0"/>
        <c:axPos val="b"/>
        <c:numFmt formatCode="mmm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624199"/>
        <c:crosses val="autoZero"/>
        <c:auto val="1"/>
        <c:lblAlgn val="ctr"/>
        <c:lblOffset val="100"/>
        <c:noMultiLvlLbl val="0"/>
      </c:catAx>
      <c:valAx>
        <c:axId val="4862419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42194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24</xdr:row>
      <xdr:rowOff>100800</xdr:rowOff>
    </xdr:from>
    <xdr:to>
      <xdr:col>8</xdr:col>
      <xdr:colOff>659520</xdr:colOff>
      <xdr:row>39</xdr:row>
      <xdr:rowOff>123120</xdr:rowOff>
    </xdr:to>
    <xdr:graphicFrame>
      <xdr:nvGraphicFramePr>
        <xdr:cNvPr id="0" name="Chart 1"/>
        <xdr:cNvGraphicFramePr/>
      </xdr:nvGraphicFramePr>
      <xdr:xfrm>
        <a:off x="0" y="497196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2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2"/>
  </cols>
  <sheetData>
    <row r="1" customFormat="false" ht="19.7" hidden="false" customHeight="false" outlineLevel="0" collapsed="false">
      <c r="B1" s="1" t="s">
        <v>0</v>
      </c>
    </row>
    <row r="2" customFormat="false" ht="26.8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3" t="s">
        <v>2</v>
      </c>
    </row>
    <row r="5" customFormat="false" ht="39.55" hidden="false" customHeight="false" outlineLevel="0" collapsed="false">
      <c r="B5" s="2" t="s">
        <v>3</v>
      </c>
    </row>
    <row r="6" customFormat="false" ht="15" hidden="false" customHeight="false" outlineLevel="0" collapsed="false">
      <c r="B6" s="2" t="s">
        <v>4</v>
      </c>
    </row>
    <row r="7" customFormat="false" ht="26.85" hidden="false" customHeight="false" outlineLevel="0" collapsed="false">
      <c r="B7" s="2" t="s">
        <v>5</v>
      </c>
    </row>
    <row r="8" customFormat="false" ht="26.85" hidden="false" customHeight="false" outlineLevel="0" collapsed="false">
      <c r="B8" s="2" t="s">
        <v>6</v>
      </c>
    </row>
    <row r="9" customFormat="false" ht="26.85" hidden="false" customHeight="false" outlineLevel="0" collapsed="false">
      <c r="B9" s="2" t="s">
        <v>7</v>
      </c>
    </row>
    <row r="10" customFormat="false" ht="15" hidden="false" customHeight="false" outlineLevel="0" collapsed="false">
      <c r="B10" s="2"/>
    </row>
    <row r="11" customFormat="false" ht="15" hidden="false" customHeight="false" outlineLevel="0" collapsed="false">
      <c r="B11" s="3" t="s">
        <v>8</v>
      </c>
    </row>
    <row r="12" customFormat="false" ht="26.85" hidden="false" customHeight="false" outlineLevel="0" collapsed="false">
      <c r="B12" s="2" t="s">
        <v>9</v>
      </c>
    </row>
    <row r="13" customFormat="false" ht="15" hidden="false" customHeight="false" outlineLevel="0" collapsed="false">
      <c r="B13" s="2" t="s">
        <v>10</v>
      </c>
    </row>
    <row r="14" customFormat="false" ht="26.85" hidden="false" customHeight="false" outlineLevel="0" collapsed="false">
      <c r="B14" s="2" t="s">
        <v>11</v>
      </c>
    </row>
    <row r="15" customFormat="false" ht="15" hidden="false" customHeight="false" outlineLevel="0" collapsed="false">
      <c r="B15" s="2" t="s">
        <v>12</v>
      </c>
    </row>
    <row r="16" customFormat="false" ht="15" hidden="false" customHeight="false" outlineLevel="0" collapsed="false">
      <c r="B16" s="2" t="s">
        <v>13</v>
      </c>
    </row>
    <row r="17" customFormat="false" ht="26.85" hidden="false" customHeight="false" outlineLevel="0" collapsed="false">
      <c r="B17" s="2" t="s">
        <v>14</v>
      </c>
    </row>
    <row r="18" customFormat="false" ht="26.85" hidden="false" customHeight="false" outlineLevel="0" collapsed="false">
      <c r="B18" s="2" t="s">
        <v>15</v>
      </c>
    </row>
    <row r="19" customFormat="false" ht="26.85" hidden="false" customHeight="false" outlineLevel="0" collapsed="false">
      <c r="B19" s="2" t="s">
        <v>16</v>
      </c>
    </row>
    <row r="20" customFormat="false" ht="15" hidden="false" customHeight="false" outlineLevel="0" collapsed="false">
      <c r="B20" s="2" t="s">
        <v>17</v>
      </c>
    </row>
    <row r="21" customFormat="false" ht="15" hidden="false" customHeight="false" outlineLevel="0" collapsed="false">
      <c r="B21" s="2"/>
    </row>
    <row r="22" customFormat="false" ht="15" hidden="false" customHeight="false" outlineLevel="0" collapsed="false">
      <c r="B22" s="3" t="s">
        <v>18</v>
      </c>
    </row>
    <row r="23" customFormat="false" ht="15" hidden="false" customHeight="false" outlineLevel="0" collapsed="false">
      <c r="B23" s="2" t="s">
        <v>19</v>
      </c>
    </row>
    <row r="24" customFormat="false" ht="15" hidden="false" customHeight="false" outlineLevel="0" collapsed="false">
      <c r="B24" s="2" t="s">
        <v>20</v>
      </c>
    </row>
    <row r="25" customFormat="false" ht="15" hidden="false" customHeight="false" outlineLevel="0" collapsed="false">
      <c r="B25" s="2" t="s">
        <v>21</v>
      </c>
    </row>
    <row r="26" customFormat="false" ht="15" hidden="false" customHeight="false" outlineLevel="0" collapsed="false">
      <c r="B26" s="2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3"/>
    <col collapsed="false" customWidth="true" hidden="false" outlineLevel="0" max="4" min="4" style="0" width="14"/>
    <col collapsed="false" customWidth="true" hidden="false" outlineLevel="0" max="6" min="5" style="0" width="13"/>
    <col collapsed="false" customWidth="true" hidden="false" outlineLevel="0" max="7" min="7" style="0" width="14"/>
    <col collapsed="false" customWidth="true" hidden="false" outlineLevel="0" max="9" min="8" style="0" width="13"/>
    <col collapsed="false" customWidth="true" hidden="false" outlineLevel="0" max="10" min="10" style="0" width="11"/>
    <col collapsed="false" customWidth="true" hidden="false" outlineLevel="0" max="11" min="11" style="0" width="16"/>
  </cols>
  <sheetData>
    <row r="1" customFormat="false" ht="19.7" hidden="false" customHeight="false" outlineLevel="0" collapsed="false">
      <c r="A1" s="4" t="s">
        <v>23</v>
      </c>
    </row>
    <row r="2" customFormat="false" ht="15" hidden="false" customHeight="false" outlineLevel="0" collapsed="false">
      <c r="A2" s="5" t="s">
        <v>24</v>
      </c>
    </row>
    <row r="4" customFormat="false" ht="15" hidden="false" customHeight="false" outlineLevel="0" collapsed="false">
      <c r="A4" s="6" t="s">
        <v>25</v>
      </c>
      <c r="C4" s="6" t="s">
        <v>26</v>
      </c>
      <c r="E4" s="6" t="s">
        <v>27</v>
      </c>
      <c r="G4" s="6" t="s">
        <v>28</v>
      </c>
      <c r="I4" s="6" t="s">
        <v>29</v>
      </c>
      <c r="K4" s="6" t="s">
        <v>30</v>
      </c>
      <c r="M4" s="6" t="s">
        <v>31</v>
      </c>
    </row>
    <row r="5" customFormat="false" ht="17.35" hidden="false" customHeight="false" outlineLevel="0" collapsed="false">
      <c r="A5" s="7" t="n">
        <f aca="false">SUM(B10:B21)</f>
        <v>0</v>
      </c>
      <c r="C5" s="7" t="n">
        <f aca="false">SUM(C10:C21)</f>
        <v>0</v>
      </c>
      <c r="E5" s="7" t="n">
        <f aca="false">SUM(F10:F21)</f>
        <v>0</v>
      </c>
      <c r="G5" s="8" t="str">
        <f aca="false">IF((B22+E22)=0,"",F22/(B22+E22))</f>
        <v/>
      </c>
      <c r="I5" s="7" t="str">
        <f aca="false">IF(C22=0,"",I22)</f>
        <v/>
      </c>
      <c r="K5" s="9" t="n">
        <f aca="false">COUNTIF(Transactions!M2:M3001,"?*")</f>
        <v>0</v>
      </c>
      <c r="M5" s="7" t="str">
        <f aca="false">IF(Settings!$B$3=0,"",(C22-'Properties &amp; Loans'!$I$5+SUMPRODUCT((LEFT(Transactions!$E$2:$E$3001,6)="Rental")*(Transactions!$I$2:$I$3001="Expense")*Transactions!$D$2:$D$3001)+SUMIFS(Transactions!$D$2:$D$3001,Transactions!$E$2:$E$3001,"Taxes - Income (balance due / estimates)"))/Settings!$B$3)</f>
        <v/>
      </c>
    </row>
    <row r="9" customFormat="false" ht="31.5" hidden="false" customHeight="true" outlineLevel="0" collapsed="false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 s="10" t="s">
        <v>40</v>
      </c>
      <c r="J9" s="10" t="s">
        <v>41</v>
      </c>
      <c r="K9" s="10" t="s">
        <v>42</v>
      </c>
    </row>
    <row r="10" customFormat="false" ht="15" hidden="false" customHeight="false" outlineLevel="0" collapsed="false">
      <c r="A10" s="11" t="n">
        <f aca="false">DATE(Settings!$B$2,1,1)</f>
        <v>46023</v>
      </c>
      <c r="B10" s="12" t="n">
        <f aca="false">SUMIFS(Transactions!$D$2:$D$3001,Transactions!$I$2:$I$3001,"Income",Transactions!$J$2:$J$3001,$A10)</f>
        <v>0</v>
      </c>
      <c r="C10" s="12" t="n">
        <f aca="false">-SUMIFS(Transactions!$D$2:$D$3001,Transactions!$I$2:$I$3001,"Expense",Transactions!$J$2:$J$3001,$A10)</f>
        <v>-0</v>
      </c>
      <c r="D10" s="12" t="n">
        <f aca="false">-SUMIFS(Transactions!$D$2:$D$3001,Transactions!$I$2:$I$3001,"Savings",Transactions!$J$2:$J$3001,$A10)</f>
        <v>-0</v>
      </c>
      <c r="E10" s="12" t="n">
        <f aca="false">IF(B10&gt;0,Settings!$B$8,0)</f>
        <v>0</v>
      </c>
      <c r="F10" s="12" t="n">
        <f aca="false">D10+E10</f>
        <v>0</v>
      </c>
      <c r="G10" s="12" t="n">
        <f aca="false">B10-C10-D10</f>
        <v>0</v>
      </c>
      <c r="H10" s="12" t="n">
        <f aca="false">Categories!$C$54</f>
        <v>0</v>
      </c>
      <c r="I10" s="12" t="str">
        <f aca="false">IF(C10=0,"",C10-H10)</f>
        <v/>
      </c>
      <c r="J10" s="13" t="str">
        <f aca="false">IF((B10+E10)=0,"",F10/(B10+E10))</f>
        <v/>
      </c>
      <c r="K10" s="14" t="n">
        <f aca="false">SUMIFS(Transactions!$D$2:$D$3001,Transactions!$I$2:$I$3001,"Transfer",Transactions!$J$2:$J$3001,$A10)</f>
        <v>0</v>
      </c>
    </row>
    <row r="11" customFormat="false" ht="15" hidden="false" customHeight="false" outlineLevel="0" collapsed="false">
      <c r="A11" s="11" t="n">
        <f aca="false">DATE(Settings!$B$2,2,1)</f>
        <v>46054</v>
      </c>
      <c r="B11" s="12" t="n">
        <f aca="false">SUMIFS(Transactions!$D$2:$D$3001,Transactions!$I$2:$I$3001,"Income",Transactions!$J$2:$J$3001,$A11)</f>
        <v>0</v>
      </c>
      <c r="C11" s="12" t="n">
        <f aca="false">-SUMIFS(Transactions!$D$2:$D$3001,Transactions!$I$2:$I$3001,"Expense",Transactions!$J$2:$J$3001,$A11)</f>
        <v>-0</v>
      </c>
      <c r="D11" s="12" t="n">
        <f aca="false">-SUMIFS(Transactions!$D$2:$D$3001,Transactions!$I$2:$I$3001,"Savings",Transactions!$J$2:$J$3001,$A11)</f>
        <v>-0</v>
      </c>
      <c r="E11" s="12" t="n">
        <f aca="false">IF(B11&gt;0,Settings!$B$8,0)</f>
        <v>0</v>
      </c>
      <c r="F11" s="12" t="n">
        <f aca="false">D11+E11</f>
        <v>0</v>
      </c>
      <c r="G11" s="12" t="n">
        <f aca="false">B11-C11-D11</f>
        <v>0</v>
      </c>
      <c r="H11" s="12" t="n">
        <f aca="false">Categories!$C$54</f>
        <v>0</v>
      </c>
      <c r="I11" s="12" t="str">
        <f aca="false">IF(C11=0,"",C11-H11)</f>
        <v/>
      </c>
      <c r="J11" s="13" t="str">
        <f aca="false">IF((B11+E11)=0,"",F11/(B11+E11))</f>
        <v/>
      </c>
      <c r="K11" s="14" t="n">
        <f aca="false">SUMIFS(Transactions!$D$2:$D$3001,Transactions!$I$2:$I$3001,"Transfer",Transactions!$J$2:$J$3001,$A11)</f>
        <v>0</v>
      </c>
    </row>
    <row r="12" customFormat="false" ht="15" hidden="false" customHeight="false" outlineLevel="0" collapsed="false">
      <c r="A12" s="11" t="n">
        <f aca="false">DATE(Settings!$B$2,3,1)</f>
        <v>46082</v>
      </c>
      <c r="B12" s="12" t="n">
        <f aca="false">SUMIFS(Transactions!$D$2:$D$3001,Transactions!$I$2:$I$3001,"Income",Transactions!$J$2:$J$3001,$A12)</f>
        <v>0</v>
      </c>
      <c r="C12" s="12" t="n">
        <f aca="false">-SUMIFS(Transactions!$D$2:$D$3001,Transactions!$I$2:$I$3001,"Expense",Transactions!$J$2:$J$3001,$A12)</f>
        <v>-0</v>
      </c>
      <c r="D12" s="12" t="n">
        <f aca="false">-SUMIFS(Transactions!$D$2:$D$3001,Transactions!$I$2:$I$3001,"Savings",Transactions!$J$2:$J$3001,$A12)</f>
        <v>-0</v>
      </c>
      <c r="E12" s="12" t="n">
        <f aca="false">IF(B12&gt;0,Settings!$B$8,0)</f>
        <v>0</v>
      </c>
      <c r="F12" s="12" t="n">
        <f aca="false">D12+E12</f>
        <v>0</v>
      </c>
      <c r="G12" s="12" t="n">
        <f aca="false">B12-C12-D12</f>
        <v>0</v>
      </c>
      <c r="H12" s="12" t="n">
        <f aca="false">Categories!$C$54</f>
        <v>0</v>
      </c>
      <c r="I12" s="12" t="str">
        <f aca="false">IF(C12=0,"",C12-H12)</f>
        <v/>
      </c>
      <c r="J12" s="13" t="str">
        <f aca="false">IF((B12+E12)=0,"",F12/(B12+E12))</f>
        <v/>
      </c>
      <c r="K12" s="14" t="n">
        <f aca="false">SUMIFS(Transactions!$D$2:$D$3001,Transactions!$I$2:$I$3001,"Transfer",Transactions!$J$2:$J$3001,$A12)</f>
        <v>0</v>
      </c>
    </row>
    <row r="13" customFormat="false" ht="15" hidden="false" customHeight="false" outlineLevel="0" collapsed="false">
      <c r="A13" s="11" t="n">
        <f aca="false">DATE(Settings!$B$2,4,1)</f>
        <v>46113</v>
      </c>
      <c r="B13" s="12" t="n">
        <f aca="false">SUMIFS(Transactions!$D$2:$D$3001,Transactions!$I$2:$I$3001,"Income",Transactions!$J$2:$J$3001,$A13)</f>
        <v>0</v>
      </c>
      <c r="C13" s="12" t="n">
        <f aca="false">-SUMIFS(Transactions!$D$2:$D$3001,Transactions!$I$2:$I$3001,"Expense",Transactions!$J$2:$J$3001,$A13)</f>
        <v>-0</v>
      </c>
      <c r="D13" s="12" t="n">
        <f aca="false">-SUMIFS(Transactions!$D$2:$D$3001,Transactions!$I$2:$I$3001,"Savings",Transactions!$J$2:$J$3001,$A13)</f>
        <v>-0</v>
      </c>
      <c r="E13" s="12" t="n">
        <f aca="false">IF(B13&gt;0,Settings!$B$8,0)</f>
        <v>0</v>
      </c>
      <c r="F13" s="12" t="n">
        <f aca="false">D13+E13</f>
        <v>0</v>
      </c>
      <c r="G13" s="12" t="n">
        <f aca="false">B13-C13-D13</f>
        <v>0</v>
      </c>
      <c r="H13" s="12" t="n">
        <f aca="false">Categories!$C$54</f>
        <v>0</v>
      </c>
      <c r="I13" s="12" t="str">
        <f aca="false">IF(C13=0,"",C13-H13)</f>
        <v/>
      </c>
      <c r="J13" s="13" t="str">
        <f aca="false">IF((B13+E13)=0,"",F13/(B13+E13))</f>
        <v/>
      </c>
      <c r="K13" s="14" t="n">
        <f aca="false">SUMIFS(Transactions!$D$2:$D$3001,Transactions!$I$2:$I$3001,"Transfer",Transactions!$J$2:$J$3001,$A13)</f>
        <v>0</v>
      </c>
    </row>
    <row r="14" customFormat="false" ht="15" hidden="false" customHeight="false" outlineLevel="0" collapsed="false">
      <c r="A14" s="11" t="n">
        <f aca="false">DATE(Settings!$B$2,5,1)</f>
        <v>46143</v>
      </c>
      <c r="B14" s="12" t="n">
        <f aca="false">SUMIFS(Transactions!$D$2:$D$3001,Transactions!$I$2:$I$3001,"Income",Transactions!$J$2:$J$3001,$A14)</f>
        <v>0</v>
      </c>
      <c r="C14" s="12" t="n">
        <f aca="false">-SUMIFS(Transactions!$D$2:$D$3001,Transactions!$I$2:$I$3001,"Expense",Transactions!$J$2:$J$3001,$A14)</f>
        <v>-0</v>
      </c>
      <c r="D14" s="12" t="n">
        <f aca="false">-SUMIFS(Transactions!$D$2:$D$3001,Transactions!$I$2:$I$3001,"Savings",Transactions!$J$2:$J$3001,$A14)</f>
        <v>-0</v>
      </c>
      <c r="E14" s="12" t="n">
        <f aca="false">IF(B14&gt;0,Settings!$B$8,0)</f>
        <v>0</v>
      </c>
      <c r="F14" s="12" t="n">
        <f aca="false">D14+E14</f>
        <v>0</v>
      </c>
      <c r="G14" s="12" t="n">
        <f aca="false">B14-C14-D14</f>
        <v>0</v>
      </c>
      <c r="H14" s="12" t="n">
        <f aca="false">Categories!$C$54</f>
        <v>0</v>
      </c>
      <c r="I14" s="12" t="str">
        <f aca="false">IF(C14=0,"",C14-H14)</f>
        <v/>
      </c>
      <c r="J14" s="13" t="str">
        <f aca="false">IF((B14+E14)=0,"",F14/(B14+E14))</f>
        <v/>
      </c>
      <c r="K14" s="14" t="n">
        <f aca="false">SUMIFS(Transactions!$D$2:$D$3001,Transactions!$I$2:$I$3001,"Transfer",Transactions!$J$2:$J$3001,$A14)</f>
        <v>0</v>
      </c>
    </row>
    <row r="15" customFormat="false" ht="15" hidden="false" customHeight="false" outlineLevel="0" collapsed="false">
      <c r="A15" s="11" t="n">
        <f aca="false">DATE(Settings!$B$2,6,1)</f>
        <v>46174</v>
      </c>
      <c r="B15" s="12" t="n">
        <f aca="false">SUMIFS(Transactions!$D$2:$D$3001,Transactions!$I$2:$I$3001,"Income",Transactions!$J$2:$J$3001,$A15)</f>
        <v>0</v>
      </c>
      <c r="C15" s="12" t="n">
        <f aca="false">-SUMIFS(Transactions!$D$2:$D$3001,Transactions!$I$2:$I$3001,"Expense",Transactions!$J$2:$J$3001,$A15)</f>
        <v>-0</v>
      </c>
      <c r="D15" s="12" t="n">
        <f aca="false">-SUMIFS(Transactions!$D$2:$D$3001,Transactions!$I$2:$I$3001,"Savings",Transactions!$J$2:$J$3001,$A15)</f>
        <v>-0</v>
      </c>
      <c r="E15" s="12" t="n">
        <f aca="false">IF(B15&gt;0,Settings!$B$8,0)</f>
        <v>0</v>
      </c>
      <c r="F15" s="12" t="n">
        <f aca="false">D15+E15</f>
        <v>0</v>
      </c>
      <c r="G15" s="12" t="n">
        <f aca="false">B15-C15-D15</f>
        <v>0</v>
      </c>
      <c r="H15" s="12" t="n">
        <f aca="false">Categories!$C$54</f>
        <v>0</v>
      </c>
      <c r="I15" s="12" t="str">
        <f aca="false">IF(C15=0,"",C15-H15)</f>
        <v/>
      </c>
      <c r="J15" s="13" t="str">
        <f aca="false">IF((B15+E15)=0,"",F15/(B15+E15))</f>
        <v/>
      </c>
      <c r="K15" s="14" t="n">
        <f aca="false">SUMIFS(Transactions!$D$2:$D$3001,Transactions!$I$2:$I$3001,"Transfer",Transactions!$J$2:$J$3001,$A15)</f>
        <v>0</v>
      </c>
    </row>
    <row r="16" customFormat="false" ht="15" hidden="false" customHeight="false" outlineLevel="0" collapsed="false">
      <c r="A16" s="11" t="n">
        <f aca="false">DATE(Settings!$B$2,7,1)</f>
        <v>46204</v>
      </c>
      <c r="B16" s="12" t="n">
        <f aca="false">SUMIFS(Transactions!$D$2:$D$3001,Transactions!$I$2:$I$3001,"Income",Transactions!$J$2:$J$3001,$A16)</f>
        <v>0</v>
      </c>
      <c r="C16" s="12" t="n">
        <f aca="false">-SUMIFS(Transactions!$D$2:$D$3001,Transactions!$I$2:$I$3001,"Expense",Transactions!$J$2:$J$3001,$A16)</f>
        <v>-0</v>
      </c>
      <c r="D16" s="12" t="n">
        <f aca="false">-SUMIFS(Transactions!$D$2:$D$3001,Transactions!$I$2:$I$3001,"Savings",Transactions!$J$2:$J$3001,$A16)</f>
        <v>-0</v>
      </c>
      <c r="E16" s="12" t="n">
        <f aca="false">IF(B16&gt;0,Settings!$B$8,0)</f>
        <v>0</v>
      </c>
      <c r="F16" s="12" t="n">
        <f aca="false">D16+E16</f>
        <v>0</v>
      </c>
      <c r="G16" s="12" t="n">
        <f aca="false">B16-C16-D16</f>
        <v>0</v>
      </c>
      <c r="H16" s="12" t="n">
        <f aca="false">Categories!$C$54</f>
        <v>0</v>
      </c>
      <c r="I16" s="12" t="str">
        <f aca="false">IF(C16=0,"",C16-H16)</f>
        <v/>
      </c>
      <c r="J16" s="13" t="str">
        <f aca="false">IF((B16+E16)=0,"",F16/(B16+E16))</f>
        <v/>
      </c>
      <c r="K16" s="14" t="n">
        <f aca="false">SUMIFS(Transactions!$D$2:$D$3001,Transactions!$I$2:$I$3001,"Transfer",Transactions!$J$2:$J$3001,$A16)</f>
        <v>0</v>
      </c>
    </row>
    <row r="17" customFormat="false" ht="15" hidden="false" customHeight="false" outlineLevel="0" collapsed="false">
      <c r="A17" s="11" t="n">
        <f aca="false">DATE(Settings!$B$2,8,1)</f>
        <v>46235</v>
      </c>
      <c r="B17" s="12" t="n">
        <f aca="false">SUMIFS(Transactions!$D$2:$D$3001,Transactions!$I$2:$I$3001,"Income",Transactions!$J$2:$J$3001,$A17)</f>
        <v>0</v>
      </c>
      <c r="C17" s="12" t="n">
        <f aca="false">-SUMIFS(Transactions!$D$2:$D$3001,Transactions!$I$2:$I$3001,"Expense",Transactions!$J$2:$J$3001,$A17)</f>
        <v>-0</v>
      </c>
      <c r="D17" s="12" t="n">
        <f aca="false">-SUMIFS(Transactions!$D$2:$D$3001,Transactions!$I$2:$I$3001,"Savings",Transactions!$J$2:$J$3001,$A17)</f>
        <v>-0</v>
      </c>
      <c r="E17" s="12" t="n">
        <f aca="false">IF(B17&gt;0,Settings!$B$8,0)</f>
        <v>0</v>
      </c>
      <c r="F17" s="12" t="n">
        <f aca="false">D17+E17</f>
        <v>0</v>
      </c>
      <c r="G17" s="12" t="n">
        <f aca="false">B17-C17-D17</f>
        <v>0</v>
      </c>
      <c r="H17" s="12" t="n">
        <f aca="false">Categories!$C$54</f>
        <v>0</v>
      </c>
      <c r="I17" s="12" t="str">
        <f aca="false">IF(C17=0,"",C17-H17)</f>
        <v/>
      </c>
      <c r="J17" s="13" t="str">
        <f aca="false">IF((B17+E17)=0,"",F17/(B17+E17))</f>
        <v/>
      </c>
      <c r="K17" s="14" t="n">
        <f aca="false">SUMIFS(Transactions!$D$2:$D$3001,Transactions!$I$2:$I$3001,"Transfer",Transactions!$J$2:$J$3001,$A17)</f>
        <v>0</v>
      </c>
    </row>
    <row r="18" customFormat="false" ht="15" hidden="false" customHeight="false" outlineLevel="0" collapsed="false">
      <c r="A18" s="11" t="n">
        <f aca="false">DATE(Settings!$B$2,9,1)</f>
        <v>46266</v>
      </c>
      <c r="B18" s="12" t="n">
        <f aca="false">SUMIFS(Transactions!$D$2:$D$3001,Transactions!$I$2:$I$3001,"Income",Transactions!$J$2:$J$3001,$A18)</f>
        <v>0</v>
      </c>
      <c r="C18" s="12" t="n">
        <f aca="false">-SUMIFS(Transactions!$D$2:$D$3001,Transactions!$I$2:$I$3001,"Expense",Transactions!$J$2:$J$3001,$A18)</f>
        <v>-0</v>
      </c>
      <c r="D18" s="12" t="n">
        <f aca="false">-SUMIFS(Transactions!$D$2:$D$3001,Transactions!$I$2:$I$3001,"Savings",Transactions!$J$2:$J$3001,$A18)</f>
        <v>-0</v>
      </c>
      <c r="E18" s="12" t="n">
        <f aca="false">IF(B18&gt;0,Settings!$B$8,0)</f>
        <v>0</v>
      </c>
      <c r="F18" s="12" t="n">
        <f aca="false">D18+E18</f>
        <v>0</v>
      </c>
      <c r="G18" s="12" t="n">
        <f aca="false">B18-C18-D18</f>
        <v>0</v>
      </c>
      <c r="H18" s="12" t="n">
        <f aca="false">Categories!$C$54</f>
        <v>0</v>
      </c>
      <c r="I18" s="12" t="str">
        <f aca="false">IF(C18=0,"",C18-H18)</f>
        <v/>
      </c>
      <c r="J18" s="13" t="str">
        <f aca="false">IF((B18+E18)=0,"",F18/(B18+E18))</f>
        <v/>
      </c>
      <c r="K18" s="14" t="n">
        <f aca="false">SUMIFS(Transactions!$D$2:$D$3001,Transactions!$I$2:$I$3001,"Transfer",Transactions!$J$2:$J$3001,$A18)</f>
        <v>0</v>
      </c>
    </row>
    <row r="19" customFormat="false" ht="15" hidden="false" customHeight="false" outlineLevel="0" collapsed="false">
      <c r="A19" s="11" t="n">
        <f aca="false">DATE(Settings!$B$2,10,1)</f>
        <v>46296</v>
      </c>
      <c r="B19" s="12" t="n">
        <f aca="false">SUMIFS(Transactions!$D$2:$D$3001,Transactions!$I$2:$I$3001,"Income",Transactions!$J$2:$J$3001,$A19)</f>
        <v>0</v>
      </c>
      <c r="C19" s="12" t="n">
        <f aca="false">-SUMIFS(Transactions!$D$2:$D$3001,Transactions!$I$2:$I$3001,"Expense",Transactions!$J$2:$J$3001,$A19)</f>
        <v>-0</v>
      </c>
      <c r="D19" s="12" t="n">
        <f aca="false">-SUMIFS(Transactions!$D$2:$D$3001,Transactions!$I$2:$I$3001,"Savings",Transactions!$J$2:$J$3001,$A19)</f>
        <v>-0</v>
      </c>
      <c r="E19" s="12" t="n">
        <f aca="false">IF(B19&gt;0,Settings!$B$8,0)</f>
        <v>0</v>
      </c>
      <c r="F19" s="12" t="n">
        <f aca="false">D19+E19</f>
        <v>0</v>
      </c>
      <c r="G19" s="12" t="n">
        <f aca="false">B19-C19-D19</f>
        <v>0</v>
      </c>
      <c r="H19" s="12" t="n">
        <f aca="false">Categories!$C$54</f>
        <v>0</v>
      </c>
      <c r="I19" s="12" t="str">
        <f aca="false">IF(C19=0,"",C19-H19)</f>
        <v/>
      </c>
      <c r="J19" s="13" t="str">
        <f aca="false">IF((B19+E19)=0,"",F19/(B19+E19))</f>
        <v/>
      </c>
      <c r="K19" s="14" t="n">
        <f aca="false">SUMIFS(Transactions!$D$2:$D$3001,Transactions!$I$2:$I$3001,"Transfer",Transactions!$J$2:$J$3001,$A19)</f>
        <v>0</v>
      </c>
    </row>
    <row r="20" customFormat="false" ht="15" hidden="false" customHeight="false" outlineLevel="0" collapsed="false">
      <c r="A20" s="11" t="n">
        <f aca="false">DATE(Settings!$B$2,11,1)</f>
        <v>46327</v>
      </c>
      <c r="B20" s="12" t="n">
        <f aca="false">SUMIFS(Transactions!$D$2:$D$3001,Transactions!$I$2:$I$3001,"Income",Transactions!$J$2:$J$3001,$A20)</f>
        <v>0</v>
      </c>
      <c r="C20" s="12" t="n">
        <f aca="false">-SUMIFS(Transactions!$D$2:$D$3001,Transactions!$I$2:$I$3001,"Expense",Transactions!$J$2:$J$3001,$A20)</f>
        <v>-0</v>
      </c>
      <c r="D20" s="12" t="n">
        <f aca="false">-SUMIFS(Transactions!$D$2:$D$3001,Transactions!$I$2:$I$3001,"Savings",Transactions!$J$2:$J$3001,$A20)</f>
        <v>-0</v>
      </c>
      <c r="E20" s="12" t="n">
        <f aca="false">IF(B20&gt;0,Settings!$B$8,0)</f>
        <v>0</v>
      </c>
      <c r="F20" s="12" t="n">
        <f aca="false">D20+E20</f>
        <v>0</v>
      </c>
      <c r="G20" s="12" t="n">
        <f aca="false">B20-C20-D20</f>
        <v>0</v>
      </c>
      <c r="H20" s="12" t="n">
        <f aca="false">Categories!$C$54</f>
        <v>0</v>
      </c>
      <c r="I20" s="12" t="str">
        <f aca="false">IF(C20=0,"",C20-H20)</f>
        <v/>
      </c>
      <c r="J20" s="13" t="str">
        <f aca="false">IF((B20+E20)=0,"",F20/(B20+E20))</f>
        <v/>
      </c>
      <c r="K20" s="14" t="n">
        <f aca="false">SUMIFS(Transactions!$D$2:$D$3001,Transactions!$I$2:$I$3001,"Transfer",Transactions!$J$2:$J$3001,$A20)</f>
        <v>0</v>
      </c>
    </row>
    <row r="21" customFormat="false" ht="15" hidden="false" customHeight="false" outlineLevel="0" collapsed="false">
      <c r="A21" s="11" t="n">
        <f aca="false">DATE(Settings!$B$2,12,1)</f>
        <v>46357</v>
      </c>
      <c r="B21" s="12" t="n">
        <f aca="false">SUMIFS(Transactions!$D$2:$D$3001,Transactions!$I$2:$I$3001,"Income",Transactions!$J$2:$J$3001,$A21)</f>
        <v>0</v>
      </c>
      <c r="C21" s="12" t="n">
        <f aca="false">-SUMIFS(Transactions!$D$2:$D$3001,Transactions!$I$2:$I$3001,"Expense",Transactions!$J$2:$J$3001,$A21)</f>
        <v>-0</v>
      </c>
      <c r="D21" s="12" t="n">
        <f aca="false">-SUMIFS(Transactions!$D$2:$D$3001,Transactions!$I$2:$I$3001,"Savings",Transactions!$J$2:$J$3001,$A21)</f>
        <v>-0</v>
      </c>
      <c r="E21" s="12" t="n">
        <f aca="false">IF(B21&gt;0,Settings!$B$8,0)</f>
        <v>0</v>
      </c>
      <c r="F21" s="12" t="n">
        <f aca="false">D21+E21</f>
        <v>0</v>
      </c>
      <c r="G21" s="12" t="n">
        <f aca="false">B21-C21-D21</f>
        <v>0</v>
      </c>
      <c r="H21" s="12" t="n">
        <f aca="false">Categories!$C$54</f>
        <v>0</v>
      </c>
      <c r="I21" s="12" t="str">
        <f aca="false">IF(C21=0,"",C21-H21)</f>
        <v/>
      </c>
      <c r="J21" s="13" t="str">
        <f aca="false">IF((B21+E21)=0,"",F21/(B21+E21))</f>
        <v/>
      </c>
      <c r="K21" s="14" t="n">
        <f aca="false">SUMIFS(Transactions!$D$2:$D$3001,Transactions!$I$2:$I$3001,"Transfer",Transactions!$J$2:$J$3001,$A21)</f>
        <v>0</v>
      </c>
    </row>
    <row r="22" customFormat="false" ht="15" hidden="false" customHeight="false" outlineLevel="0" collapsed="false">
      <c r="A22" s="15" t="s">
        <v>43</v>
      </c>
      <c r="B22" s="16" t="n">
        <f aca="false">SUM(B10:B21)</f>
        <v>0</v>
      </c>
      <c r="C22" s="16" t="n">
        <f aca="false">SUM(C10:C21)</f>
        <v>0</v>
      </c>
      <c r="D22" s="16" t="n">
        <f aca="false">SUM(D10:D21)</f>
        <v>0</v>
      </c>
      <c r="E22" s="16" t="n">
        <f aca="false">SUM(E10:E21)</f>
        <v>0</v>
      </c>
      <c r="F22" s="16" t="n">
        <f aca="false">SUM(F10:F21)</f>
        <v>0</v>
      </c>
      <c r="G22" s="16" t="n">
        <f aca="false">SUM(G10:G21)</f>
        <v>0</v>
      </c>
      <c r="H22" s="16" t="n">
        <f aca="false">H10*Settings!$B$3</f>
        <v>0</v>
      </c>
      <c r="I22" s="16" t="str">
        <f aca="false">IF(C22=0,"",C22-H22)</f>
        <v/>
      </c>
      <c r="J22" s="17" t="str">
        <f aca="false">IF((B22+E22)=0,"",F22/(B22+E22))</f>
        <v/>
      </c>
      <c r="K22" s="18" t="n">
        <f aca="false">SUM(K10:K21)</f>
        <v>0</v>
      </c>
    </row>
    <row r="23" customFormat="false" ht="15" hidden="false" customHeight="false" outlineLevel="0" collapsed="false">
      <c r="A23" s="19" t="s">
        <v>44</v>
      </c>
    </row>
  </sheetData>
  <conditionalFormatting sqref="I10:I22">
    <cfRule type="cellIs" priority="2" operator="greaterThan" aboveAverage="0" equalAverage="0" bottom="0" percent="0" rank="0" text="" dxfId="0">
      <formula>0</formula>
    </cfRule>
  </conditionalFormatting>
  <conditionalFormatting sqref="K10:K21">
    <cfRule type="expression" priority="3" aboveAverage="0" equalAverage="0" bottom="0" percent="0" rank="0" text="" dxfId="1">
      <formula>ABS(K10)&gt;0.009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4" min="4" style="0" width="15"/>
    <col collapsed="false" customWidth="true" hidden="false" outlineLevel="0" max="5" min="5" style="0" width="36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8"/>
    <col collapsed="false" customWidth="true" hidden="false" outlineLevel="0" max="9" min="9" style="0" width="10"/>
    <col collapsed="false" customWidth="true" hidden="false" outlineLevel="0" max="10" min="10" style="0" width="9"/>
    <col collapsed="false" customWidth="true" hidden="false" outlineLevel="0" max="11" min="11" style="0" width="18"/>
    <col collapsed="false" customWidth="true" hidden="false" outlineLevel="0" max="12" min="12" style="0" width="11"/>
    <col collapsed="false" customWidth="true" hidden="false" outlineLevel="0" max="13" min="13" style="0" width="22"/>
  </cols>
  <sheetData>
    <row r="1" customFormat="false" ht="26.85" hidden="false" customHeight="false" outlineLevel="0" collapsed="false">
      <c r="A1" s="10" t="s">
        <v>45</v>
      </c>
      <c r="B1" s="10" t="s">
        <v>46</v>
      </c>
      <c r="C1" s="10" t="s">
        <v>47</v>
      </c>
      <c r="D1" s="10" t="s">
        <v>48</v>
      </c>
      <c r="E1" s="10" t="s">
        <v>49</v>
      </c>
      <c r="F1" s="10" t="s">
        <v>50</v>
      </c>
      <c r="G1" s="10" t="s">
        <v>51</v>
      </c>
      <c r="H1" s="10" t="s">
        <v>52</v>
      </c>
      <c r="I1" s="20" t="s">
        <v>53</v>
      </c>
      <c r="J1" s="20" t="s">
        <v>32</v>
      </c>
      <c r="K1" s="20" t="s">
        <v>54</v>
      </c>
      <c r="L1" s="20" t="s">
        <v>55</v>
      </c>
      <c r="M1" s="20" t="s">
        <v>56</v>
      </c>
    </row>
    <row r="2" customFormat="false" ht="15" hidden="false" customHeight="false" outlineLevel="0" collapsed="false">
      <c r="A2" s="21"/>
      <c r="D2" s="22"/>
      <c r="I2" s="23" t="str">
        <f aca="false">IF(E2="","",IFERROR(INDEX(Categories!$A$2:$A$200,MATCH(E2,Categories!$B$2:$B$200,0)),"Unknown"))</f>
        <v/>
      </c>
      <c r="J2" s="24" t="str">
        <f aca="false">IF(A2="","",DATE(YEAR(A2),MONTH(A2),1))</f>
        <v/>
      </c>
      <c r="K2" s="23" t="str">
        <f aca="false">IF(A2="","",IF(G2&lt;&gt;"",G2,IFERROR(INDEX(Accounts!$D$2:$D$40,MATCH(B2,Accounts!$A$2:$A$40,0)),"Household")))</f>
        <v/>
      </c>
      <c r="L2" s="25" t="str">
        <f aca="false">IF(F2="","",SUMIFS($D$2:$D$3001,$F$2:$F$3001,F2))</f>
        <v/>
      </c>
      <c r="M2" s="23" t="str">
        <f aca="false">IF(A2="","",IF(E2="","Uncategorized",IF(I2="Unknown","Unknown category",IF(AND(I2="Transfer",F2=""),"Transfer needs ID",IF(AND(F2&lt;&gt;"",ABS(N(L2))&gt;0.009),"Unmatched transfer",IF(AND(LEFT(E2,6)="Rental",K2="Household"),"Rental row needs property",""))))))</f>
        <v/>
      </c>
    </row>
    <row r="3" customFormat="false" ht="15" hidden="false" customHeight="false" outlineLevel="0" collapsed="false">
      <c r="A3" s="21"/>
      <c r="D3" s="22"/>
      <c r="I3" s="23" t="str">
        <f aca="false">IF(E3="","",IFERROR(INDEX(Categories!$A$2:$A$200,MATCH(E3,Categories!$B$2:$B$200,0)),"Unknown"))</f>
        <v/>
      </c>
      <c r="J3" s="24" t="str">
        <f aca="false">IF(A3="","",DATE(YEAR(A3),MONTH(A3),1))</f>
        <v/>
      </c>
      <c r="K3" s="23" t="str">
        <f aca="false">IF(A3="","",IF(G3&lt;&gt;"",G3,IFERROR(INDEX(Accounts!$D$2:$D$40,MATCH(B3,Accounts!$A$2:$A$40,0)),"Household")))</f>
        <v/>
      </c>
      <c r="L3" s="25" t="str">
        <f aca="false">IF(F3="","",SUMIFS($D$2:$D$3001,$F$2:$F$3001,F3))</f>
        <v/>
      </c>
      <c r="M3" s="23" t="str">
        <f aca="false">IF(A3="","",IF(E3="","Uncategorized",IF(I3="Unknown","Unknown category",IF(AND(I3="Transfer",F3=""),"Transfer needs ID",IF(AND(F3&lt;&gt;"",ABS(N(L3))&gt;0.009),"Unmatched transfer",IF(AND(LEFT(E3,6)="Rental",K3="Household"),"Rental row needs property",""))))))</f>
        <v/>
      </c>
    </row>
    <row r="4" customFormat="false" ht="15" hidden="false" customHeight="false" outlineLevel="0" collapsed="false">
      <c r="A4" s="21"/>
      <c r="D4" s="22"/>
      <c r="I4" s="23" t="str">
        <f aca="false">IF(E4="","",IFERROR(INDEX(Categories!$A$2:$A$200,MATCH(E4,Categories!$B$2:$B$200,0)),"Unknown"))</f>
        <v/>
      </c>
      <c r="J4" s="24" t="str">
        <f aca="false">IF(A4="","",DATE(YEAR(A4),MONTH(A4),1))</f>
        <v/>
      </c>
      <c r="K4" s="23" t="str">
        <f aca="false">IF(A4="","",IF(G4&lt;&gt;"",G4,IFERROR(INDEX(Accounts!$D$2:$D$40,MATCH(B4,Accounts!$A$2:$A$40,0)),"Household")))</f>
        <v/>
      </c>
      <c r="L4" s="25" t="str">
        <f aca="false">IF(F4="","",SUMIFS($D$2:$D$3001,$F$2:$F$3001,F4))</f>
        <v/>
      </c>
      <c r="M4" s="23" t="str">
        <f aca="false">IF(A4="","",IF(E4="","Uncategorized",IF(I4="Unknown","Unknown category",IF(AND(I4="Transfer",F4=""),"Transfer needs ID",IF(AND(F4&lt;&gt;"",ABS(N(L4))&gt;0.009),"Unmatched transfer",IF(AND(LEFT(E4,6)="Rental",K4="Household"),"Rental row needs property",""))))))</f>
        <v/>
      </c>
    </row>
    <row r="5" customFormat="false" ht="15" hidden="false" customHeight="false" outlineLevel="0" collapsed="false">
      <c r="A5" s="21"/>
      <c r="D5" s="22"/>
      <c r="I5" s="23" t="str">
        <f aca="false">IF(E5="","",IFERROR(INDEX(Categories!$A$2:$A$200,MATCH(E5,Categories!$B$2:$B$200,0)),"Unknown"))</f>
        <v/>
      </c>
      <c r="J5" s="24" t="str">
        <f aca="false">IF(A5="","",DATE(YEAR(A5),MONTH(A5),1))</f>
        <v/>
      </c>
      <c r="K5" s="23" t="str">
        <f aca="false">IF(A5="","",IF(G5&lt;&gt;"",G5,IFERROR(INDEX(Accounts!$D$2:$D$40,MATCH(B5,Accounts!$A$2:$A$40,0)),"Household")))</f>
        <v/>
      </c>
      <c r="L5" s="25" t="str">
        <f aca="false">IF(F5="","",SUMIFS($D$2:$D$3001,$F$2:$F$3001,F5))</f>
        <v/>
      </c>
      <c r="M5" s="23" t="str">
        <f aca="false">IF(A5="","",IF(E5="","Uncategorized",IF(I5="Unknown","Unknown category",IF(AND(I5="Transfer",F5=""),"Transfer needs ID",IF(AND(F5&lt;&gt;"",ABS(N(L5))&gt;0.009),"Unmatched transfer",IF(AND(LEFT(E5,6)="Rental",K5="Household"),"Rental row needs property",""))))))</f>
        <v/>
      </c>
    </row>
    <row r="6" customFormat="false" ht="15" hidden="false" customHeight="false" outlineLevel="0" collapsed="false">
      <c r="A6" s="21"/>
      <c r="D6" s="22"/>
      <c r="I6" s="23" t="str">
        <f aca="false">IF(E6="","",IFERROR(INDEX(Categories!$A$2:$A$200,MATCH(E6,Categories!$B$2:$B$200,0)),"Unknown"))</f>
        <v/>
      </c>
      <c r="J6" s="24" t="str">
        <f aca="false">IF(A6="","",DATE(YEAR(A6),MONTH(A6),1))</f>
        <v/>
      </c>
      <c r="K6" s="23" t="str">
        <f aca="false">IF(A6="","",IF(G6&lt;&gt;"",G6,IFERROR(INDEX(Accounts!$D$2:$D$40,MATCH(B6,Accounts!$A$2:$A$40,0)),"Household")))</f>
        <v/>
      </c>
      <c r="L6" s="25" t="str">
        <f aca="false">IF(F6="","",SUMIFS($D$2:$D$3001,$F$2:$F$3001,F6))</f>
        <v/>
      </c>
      <c r="M6" s="23" t="str">
        <f aca="false">IF(A6="","",IF(E6="","Uncategorized",IF(I6="Unknown","Unknown category",IF(AND(I6="Transfer",F6=""),"Transfer needs ID",IF(AND(F6&lt;&gt;"",ABS(N(L6))&gt;0.009),"Unmatched transfer",IF(AND(LEFT(E6,6)="Rental",K6="Household"),"Rental row needs property",""))))))</f>
        <v/>
      </c>
    </row>
    <row r="7" customFormat="false" ht="15" hidden="false" customHeight="false" outlineLevel="0" collapsed="false">
      <c r="A7" s="21"/>
      <c r="D7" s="22"/>
      <c r="I7" s="23" t="str">
        <f aca="false">IF(E7="","",IFERROR(INDEX(Categories!$A$2:$A$200,MATCH(E7,Categories!$B$2:$B$200,0)),"Unknown"))</f>
        <v/>
      </c>
      <c r="J7" s="24" t="str">
        <f aca="false">IF(A7="","",DATE(YEAR(A7),MONTH(A7),1))</f>
        <v/>
      </c>
      <c r="K7" s="23" t="str">
        <f aca="false">IF(A7="","",IF(G7&lt;&gt;"",G7,IFERROR(INDEX(Accounts!$D$2:$D$40,MATCH(B7,Accounts!$A$2:$A$40,0)),"Household")))</f>
        <v/>
      </c>
      <c r="L7" s="25" t="str">
        <f aca="false">IF(F7="","",SUMIFS($D$2:$D$3001,$F$2:$F$3001,F7))</f>
        <v/>
      </c>
      <c r="M7" s="23" t="str">
        <f aca="false">IF(A7="","",IF(E7="","Uncategorized",IF(I7="Unknown","Unknown category",IF(AND(I7="Transfer",F7=""),"Transfer needs ID",IF(AND(F7&lt;&gt;"",ABS(N(L7))&gt;0.009),"Unmatched transfer",IF(AND(LEFT(E7,6)="Rental",K7="Household"),"Rental row needs property",""))))))</f>
        <v/>
      </c>
    </row>
    <row r="8" customFormat="false" ht="15" hidden="false" customHeight="false" outlineLevel="0" collapsed="false">
      <c r="A8" s="21"/>
      <c r="D8" s="22"/>
      <c r="I8" s="23" t="str">
        <f aca="false">IF(E8="","",IFERROR(INDEX(Categories!$A$2:$A$200,MATCH(E8,Categories!$B$2:$B$200,0)),"Unknown"))</f>
        <v/>
      </c>
      <c r="J8" s="24" t="str">
        <f aca="false">IF(A8="","",DATE(YEAR(A8),MONTH(A8),1))</f>
        <v/>
      </c>
      <c r="K8" s="23" t="str">
        <f aca="false">IF(A8="","",IF(G8&lt;&gt;"",G8,IFERROR(INDEX(Accounts!$D$2:$D$40,MATCH(B8,Accounts!$A$2:$A$40,0)),"Household")))</f>
        <v/>
      </c>
      <c r="L8" s="25" t="str">
        <f aca="false">IF(F8="","",SUMIFS($D$2:$D$3001,$F$2:$F$3001,F8))</f>
        <v/>
      </c>
      <c r="M8" s="23" t="str">
        <f aca="false">IF(A8="","",IF(E8="","Uncategorized",IF(I8="Unknown","Unknown category",IF(AND(I8="Transfer",F8=""),"Transfer needs ID",IF(AND(F8&lt;&gt;"",ABS(N(L8))&gt;0.009),"Unmatched transfer",IF(AND(LEFT(E8,6)="Rental",K8="Household"),"Rental row needs property",""))))))</f>
        <v/>
      </c>
    </row>
    <row r="9" customFormat="false" ht="15" hidden="false" customHeight="false" outlineLevel="0" collapsed="false">
      <c r="A9" s="21"/>
      <c r="D9" s="22"/>
      <c r="I9" s="23" t="str">
        <f aca="false">IF(E9="","",IFERROR(INDEX(Categories!$A$2:$A$200,MATCH(E9,Categories!$B$2:$B$200,0)),"Unknown"))</f>
        <v/>
      </c>
      <c r="J9" s="24" t="str">
        <f aca="false">IF(A9="","",DATE(YEAR(A9),MONTH(A9),1))</f>
        <v/>
      </c>
      <c r="K9" s="23" t="str">
        <f aca="false">IF(A9="","",IF(G9&lt;&gt;"",G9,IFERROR(INDEX(Accounts!$D$2:$D$40,MATCH(B9,Accounts!$A$2:$A$40,0)),"Household")))</f>
        <v/>
      </c>
      <c r="L9" s="25" t="str">
        <f aca="false">IF(F9="","",SUMIFS($D$2:$D$3001,$F$2:$F$3001,F9))</f>
        <v/>
      </c>
      <c r="M9" s="23" t="str">
        <f aca="false">IF(A9="","",IF(E9="","Uncategorized",IF(I9="Unknown","Unknown category",IF(AND(I9="Transfer",F9=""),"Transfer needs ID",IF(AND(F9&lt;&gt;"",ABS(N(L9))&gt;0.009),"Unmatched transfer",IF(AND(LEFT(E9,6)="Rental",K9="Household"),"Rental row needs property",""))))))</f>
        <v/>
      </c>
    </row>
    <row r="10" customFormat="false" ht="15" hidden="false" customHeight="false" outlineLevel="0" collapsed="false">
      <c r="A10" s="21"/>
      <c r="D10" s="22"/>
      <c r="I10" s="23" t="str">
        <f aca="false">IF(E10="","",IFERROR(INDEX(Categories!$A$2:$A$200,MATCH(E10,Categories!$B$2:$B$200,0)),"Unknown"))</f>
        <v/>
      </c>
      <c r="J10" s="24" t="str">
        <f aca="false">IF(A10="","",DATE(YEAR(A10),MONTH(A10),1))</f>
        <v/>
      </c>
      <c r="K10" s="23" t="str">
        <f aca="false">IF(A10="","",IF(G10&lt;&gt;"",G10,IFERROR(INDEX(Accounts!$D$2:$D$40,MATCH(B10,Accounts!$A$2:$A$40,0)),"Household")))</f>
        <v/>
      </c>
      <c r="L10" s="25" t="str">
        <f aca="false">IF(F10="","",SUMIFS($D$2:$D$3001,$F$2:$F$3001,F10))</f>
        <v/>
      </c>
      <c r="M10" s="23" t="str">
        <f aca="false">IF(A10="","",IF(E10="","Uncategorized",IF(I10="Unknown","Unknown category",IF(AND(I10="Transfer",F10=""),"Transfer needs ID",IF(AND(F10&lt;&gt;"",ABS(N(L10))&gt;0.009),"Unmatched transfer",IF(AND(LEFT(E10,6)="Rental",K10="Household"),"Rental row needs property",""))))))</f>
        <v/>
      </c>
    </row>
    <row r="11" customFormat="false" ht="15" hidden="false" customHeight="false" outlineLevel="0" collapsed="false">
      <c r="A11" s="21"/>
      <c r="D11" s="22"/>
      <c r="I11" s="23" t="str">
        <f aca="false">IF(E11="","",IFERROR(INDEX(Categories!$A$2:$A$200,MATCH(E11,Categories!$B$2:$B$200,0)),"Unknown"))</f>
        <v/>
      </c>
      <c r="J11" s="24" t="str">
        <f aca="false">IF(A11="","",DATE(YEAR(A11),MONTH(A11),1))</f>
        <v/>
      </c>
      <c r="K11" s="23" t="str">
        <f aca="false">IF(A11="","",IF(G11&lt;&gt;"",G11,IFERROR(INDEX(Accounts!$D$2:$D$40,MATCH(B11,Accounts!$A$2:$A$40,0)),"Household")))</f>
        <v/>
      </c>
      <c r="L11" s="25" t="str">
        <f aca="false">IF(F11="","",SUMIFS($D$2:$D$3001,$F$2:$F$3001,F11))</f>
        <v/>
      </c>
      <c r="M11" s="23" t="str">
        <f aca="false">IF(A11="","",IF(E11="","Uncategorized",IF(I11="Unknown","Unknown category",IF(AND(I11="Transfer",F11=""),"Transfer needs ID",IF(AND(F11&lt;&gt;"",ABS(N(L11))&gt;0.009),"Unmatched transfer",IF(AND(LEFT(E11,6)="Rental",K11="Household"),"Rental row needs property",""))))))</f>
        <v/>
      </c>
    </row>
    <row r="12" customFormat="false" ht="15" hidden="false" customHeight="false" outlineLevel="0" collapsed="false">
      <c r="A12" s="21"/>
      <c r="D12" s="22"/>
      <c r="I12" s="23" t="str">
        <f aca="false">IF(E12="","",IFERROR(INDEX(Categories!$A$2:$A$200,MATCH(E12,Categories!$B$2:$B$200,0)),"Unknown"))</f>
        <v/>
      </c>
      <c r="J12" s="24" t="str">
        <f aca="false">IF(A12="","",DATE(YEAR(A12),MONTH(A12),1))</f>
        <v/>
      </c>
      <c r="K12" s="23" t="str">
        <f aca="false">IF(A12="","",IF(G12&lt;&gt;"",G12,IFERROR(INDEX(Accounts!$D$2:$D$40,MATCH(B12,Accounts!$A$2:$A$40,0)),"Household")))</f>
        <v/>
      </c>
      <c r="L12" s="25" t="str">
        <f aca="false">IF(F12="","",SUMIFS($D$2:$D$3001,$F$2:$F$3001,F12))</f>
        <v/>
      </c>
      <c r="M12" s="23" t="str">
        <f aca="false">IF(A12="","",IF(E12="","Uncategorized",IF(I12="Unknown","Unknown category",IF(AND(I12="Transfer",F12=""),"Transfer needs ID",IF(AND(F12&lt;&gt;"",ABS(N(L12))&gt;0.009),"Unmatched transfer",IF(AND(LEFT(E12,6)="Rental",K12="Household"),"Rental row needs property",""))))))</f>
        <v/>
      </c>
    </row>
    <row r="13" customFormat="false" ht="15" hidden="false" customHeight="false" outlineLevel="0" collapsed="false">
      <c r="A13" s="21"/>
      <c r="D13" s="22"/>
      <c r="I13" s="23" t="str">
        <f aca="false">IF(E13="","",IFERROR(INDEX(Categories!$A$2:$A$200,MATCH(E13,Categories!$B$2:$B$200,0)),"Unknown"))</f>
        <v/>
      </c>
      <c r="J13" s="24" t="str">
        <f aca="false">IF(A13="","",DATE(YEAR(A13),MONTH(A13),1))</f>
        <v/>
      </c>
      <c r="K13" s="23" t="str">
        <f aca="false">IF(A13="","",IF(G13&lt;&gt;"",G13,IFERROR(INDEX(Accounts!$D$2:$D$40,MATCH(B13,Accounts!$A$2:$A$40,0)),"Household")))</f>
        <v/>
      </c>
      <c r="L13" s="25" t="str">
        <f aca="false">IF(F13="","",SUMIFS($D$2:$D$3001,$F$2:$F$3001,F13))</f>
        <v/>
      </c>
      <c r="M13" s="23" t="str">
        <f aca="false">IF(A13="","",IF(E13="","Uncategorized",IF(I13="Unknown","Unknown category",IF(AND(I13="Transfer",F13=""),"Transfer needs ID",IF(AND(F13&lt;&gt;"",ABS(N(L13))&gt;0.009),"Unmatched transfer",IF(AND(LEFT(E13,6)="Rental",K13="Household"),"Rental row needs property",""))))))</f>
        <v/>
      </c>
    </row>
    <row r="14" customFormat="false" ht="15" hidden="false" customHeight="false" outlineLevel="0" collapsed="false">
      <c r="A14" s="21"/>
      <c r="D14" s="22"/>
      <c r="I14" s="23" t="str">
        <f aca="false">IF(E14="","",IFERROR(INDEX(Categories!$A$2:$A$200,MATCH(E14,Categories!$B$2:$B$200,0)),"Unknown"))</f>
        <v/>
      </c>
      <c r="J14" s="24" t="str">
        <f aca="false">IF(A14="","",DATE(YEAR(A14),MONTH(A14),1))</f>
        <v/>
      </c>
      <c r="K14" s="23" t="str">
        <f aca="false">IF(A14="","",IF(G14&lt;&gt;"",G14,IFERROR(INDEX(Accounts!$D$2:$D$40,MATCH(B14,Accounts!$A$2:$A$40,0)),"Household")))</f>
        <v/>
      </c>
      <c r="L14" s="25" t="str">
        <f aca="false">IF(F14="","",SUMIFS($D$2:$D$3001,$F$2:$F$3001,F14))</f>
        <v/>
      </c>
      <c r="M14" s="23" t="str">
        <f aca="false">IF(A14="","",IF(E14="","Uncategorized",IF(I14="Unknown","Unknown category",IF(AND(I14="Transfer",F14=""),"Transfer needs ID",IF(AND(F14&lt;&gt;"",ABS(N(L14))&gt;0.009),"Unmatched transfer",IF(AND(LEFT(E14,6)="Rental",K14="Household"),"Rental row needs property",""))))))</f>
        <v/>
      </c>
    </row>
    <row r="15" customFormat="false" ht="15" hidden="false" customHeight="false" outlineLevel="0" collapsed="false">
      <c r="A15" s="21"/>
      <c r="D15" s="22"/>
      <c r="I15" s="23" t="str">
        <f aca="false">IF(E15="","",IFERROR(INDEX(Categories!$A$2:$A$200,MATCH(E15,Categories!$B$2:$B$200,0)),"Unknown"))</f>
        <v/>
      </c>
      <c r="J15" s="24" t="str">
        <f aca="false">IF(A15="","",DATE(YEAR(A15),MONTH(A15),1))</f>
        <v/>
      </c>
      <c r="K15" s="23" t="str">
        <f aca="false">IF(A15="","",IF(G15&lt;&gt;"",G15,IFERROR(INDEX(Accounts!$D$2:$D$40,MATCH(B15,Accounts!$A$2:$A$40,0)),"Household")))</f>
        <v/>
      </c>
      <c r="L15" s="25" t="str">
        <f aca="false">IF(F15="","",SUMIFS($D$2:$D$3001,$F$2:$F$3001,F15))</f>
        <v/>
      </c>
      <c r="M15" s="23" t="str">
        <f aca="false">IF(A15="","",IF(E15="","Uncategorized",IF(I15="Unknown","Unknown category",IF(AND(I15="Transfer",F15=""),"Transfer needs ID",IF(AND(F15&lt;&gt;"",ABS(N(L15))&gt;0.009),"Unmatched transfer",IF(AND(LEFT(E15,6)="Rental",K15="Household"),"Rental row needs property",""))))))</f>
        <v/>
      </c>
    </row>
    <row r="16" customFormat="false" ht="15" hidden="false" customHeight="false" outlineLevel="0" collapsed="false">
      <c r="A16" s="21"/>
      <c r="D16" s="22"/>
      <c r="I16" s="23" t="str">
        <f aca="false">IF(E16="","",IFERROR(INDEX(Categories!$A$2:$A$200,MATCH(E16,Categories!$B$2:$B$200,0)),"Unknown"))</f>
        <v/>
      </c>
      <c r="J16" s="24" t="str">
        <f aca="false">IF(A16="","",DATE(YEAR(A16),MONTH(A16),1))</f>
        <v/>
      </c>
      <c r="K16" s="23" t="str">
        <f aca="false">IF(A16="","",IF(G16&lt;&gt;"",G16,IFERROR(INDEX(Accounts!$D$2:$D$40,MATCH(B16,Accounts!$A$2:$A$40,0)),"Household")))</f>
        <v/>
      </c>
      <c r="L16" s="25" t="str">
        <f aca="false">IF(F16="","",SUMIFS($D$2:$D$3001,$F$2:$F$3001,F16))</f>
        <v/>
      </c>
      <c r="M16" s="23" t="str">
        <f aca="false">IF(A16="","",IF(E16="","Uncategorized",IF(I16="Unknown","Unknown category",IF(AND(I16="Transfer",F16=""),"Transfer needs ID",IF(AND(F16&lt;&gt;"",ABS(N(L16))&gt;0.009),"Unmatched transfer",IF(AND(LEFT(E16,6)="Rental",K16="Household"),"Rental row needs property",""))))))</f>
        <v/>
      </c>
    </row>
    <row r="17" customFormat="false" ht="15" hidden="false" customHeight="false" outlineLevel="0" collapsed="false">
      <c r="A17" s="21"/>
      <c r="D17" s="22"/>
      <c r="I17" s="23" t="str">
        <f aca="false">IF(E17="","",IFERROR(INDEX(Categories!$A$2:$A$200,MATCH(E17,Categories!$B$2:$B$200,0)),"Unknown"))</f>
        <v/>
      </c>
      <c r="J17" s="24" t="str">
        <f aca="false">IF(A17="","",DATE(YEAR(A17),MONTH(A17),1))</f>
        <v/>
      </c>
      <c r="K17" s="23" t="str">
        <f aca="false">IF(A17="","",IF(G17&lt;&gt;"",G17,IFERROR(INDEX(Accounts!$D$2:$D$40,MATCH(B17,Accounts!$A$2:$A$40,0)),"Household")))</f>
        <v/>
      </c>
      <c r="L17" s="25" t="str">
        <f aca="false">IF(F17="","",SUMIFS($D$2:$D$3001,$F$2:$F$3001,F17))</f>
        <v/>
      </c>
      <c r="M17" s="23" t="str">
        <f aca="false">IF(A17="","",IF(E17="","Uncategorized",IF(I17="Unknown","Unknown category",IF(AND(I17="Transfer",F17=""),"Transfer needs ID",IF(AND(F17&lt;&gt;"",ABS(N(L17))&gt;0.009),"Unmatched transfer",IF(AND(LEFT(E17,6)="Rental",K17="Household"),"Rental row needs property",""))))))</f>
        <v/>
      </c>
    </row>
    <row r="18" customFormat="false" ht="15" hidden="false" customHeight="false" outlineLevel="0" collapsed="false">
      <c r="A18" s="21"/>
      <c r="D18" s="22"/>
      <c r="I18" s="23" t="str">
        <f aca="false">IF(E18="","",IFERROR(INDEX(Categories!$A$2:$A$200,MATCH(E18,Categories!$B$2:$B$200,0)),"Unknown"))</f>
        <v/>
      </c>
      <c r="J18" s="24" t="str">
        <f aca="false">IF(A18="","",DATE(YEAR(A18),MONTH(A18),1))</f>
        <v/>
      </c>
      <c r="K18" s="23" t="str">
        <f aca="false">IF(A18="","",IF(G18&lt;&gt;"",G18,IFERROR(INDEX(Accounts!$D$2:$D$40,MATCH(B18,Accounts!$A$2:$A$40,0)),"Household")))</f>
        <v/>
      </c>
      <c r="L18" s="25" t="str">
        <f aca="false">IF(F18="","",SUMIFS($D$2:$D$3001,$F$2:$F$3001,F18))</f>
        <v/>
      </c>
      <c r="M18" s="23" t="str">
        <f aca="false">IF(A18="","",IF(E18="","Uncategorized",IF(I18="Unknown","Unknown category",IF(AND(I18="Transfer",F18=""),"Transfer needs ID",IF(AND(F18&lt;&gt;"",ABS(N(L18))&gt;0.009),"Unmatched transfer",IF(AND(LEFT(E18,6)="Rental",K18="Household"),"Rental row needs property",""))))))</f>
        <v/>
      </c>
    </row>
    <row r="19" customFormat="false" ht="15" hidden="false" customHeight="false" outlineLevel="0" collapsed="false">
      <c r="A19" s="21"/>
      <c r="D19" s="22"/>
      <c r="I19" s="23" t="str">
        <f aca="false">IF(E19="","",IFERROR(INDEX(Categories!$A$2:$A$200,MATCH(E19,Categories!$B$2:$B$200,0)),"Unknown"))</f>
        <v/>
      </c>
      <c r="J19" s="24" t="str">
        <f aca="false">IF(A19="","",DATE(YEAR(A19),MONTH(A19),1))</f>
        <v/>
      </c>
      <c r="K19" s="23" t="str">
        <f aca="false">IF(A19="","",IF(G19&lt;&gt;"",G19,IFERROR(INDEX(Accounts!$D$2:$D$40,MATCH(B19,Accounts!$A$2:$A$40,0)),"Household")))</f>
        <v/>
      </c>
      <c r="L19" s="25" t="str">
        <f aca="false">IF(F19="","",SUMIFS($D$2:$D$3001,$F$2:$F$3001,F19))</f>
        <v/>
      </c>
      <c r="M19" s="23" t="str">
        <f aca="false">IF(A19="","",IF(E19="","Uncategorized",IF(I19="Unknown","Unknown category",IF(AND(I19="Transfer",F19=""),"Transfer needs ID",IF(AND(F19&lt;&gt;"",ABS(N(L19))&gt;0.009),"Unmatched transfer",IF(AND(LEFT(E19,6)="Rental",K19="Household"),"Rental row needs property",""))))))</f>
        <v/>
      </c>
    </row>
    <row r="20" customFormat="false" ht="15" hidden="false" customHeight="false" outlineLevel="0" collapsed="false">
      <c r="A20" s="21"/>
      <c r="D20" s="22"/>
      <c r="I20" s="23" t="str">
        <f aca="false">IF(E20="","",IFERROR(INDEX(Categories!$A$2:$A$200,MATCH(E20,Categories!$B$2:$B$200,0)),"Unknown"))</f>
        <v/>
      </c>
      <c r="J20" s="24" t="str">
        <f aca="false">IF(A20="","",DATE(YEAR(A20),MONTH(A20),1))</f>
        <v/>
      </c>
      <c r="K20" s="23" t="str">
        <f aca="false">IF(A20="","",IF(G20&lt;&gt;"",G20,IFERROR(INDEX(Accounts!$D$2:$D$40,MATCH(B20,Accounts!$A$2:$A$40,0)),"Household")))</f>
        <v/>
      </c>
      <c r="L20" s="25" t="str">
        <f aca="false">IF(F20="","",SUMIFS($D$2:$D$3001,$F$2:$F$3001,F20))</f>
        <v/>
      </c>
      <c r="M20" s="23" t="str">
        <f aca="false">IF(A20="","",IF(E20="","Uncategorized",IF(I20="Unknown","Unknown category",IF(AND(I20="Transfer",F20=""),"Transfer needs ID",IF(AND(F20&lt;&gt;"",ABS(N(L20))&gt;0.009),"Unmatched transfer",IF(AND(LEFT(E20,6)="Rental",K20="Household"),"Rental row needs property",""))))))</f>
        <v/>
      </c>
    </row>
    <row r="21" customFormat="false" ht="15" hidden="false" customHeight="false" outlineLevel="0" collapsed="false">
      <c r="A21" s="21"/>
      <c r="D21" s="22"/>
      <c r="I21" s="23" t="str">
        <f aca="false">IF(E21="","",IFERROR(INDEX(Categories!$A$2:$A$200,MATCH(E21,Categories!$B$2:$B$200,0)),"Unknown"))</f>
        <v/>
      </c>
      <c r="J21" s="24" t="str">
        <f aca="false">IF(A21="","",DATE(YEAR(A21),MONTH(A21),1))</f>
        <v/>
      </c>
      <c r="K21" s="23" t="str">
        <f aca="false">IF(A21="","",IF(G21&lt;&gt;"",G21,IFERROR(INDEX(Accounts!$D$2:$D$40,MATCH(B21,Accounts!$A$2:$A$40,0)),"Household")))</f>
        <v/>
      </c>
      <c r="L21" s="25" t="str">
        <f aca="false">IF(F21="","",SUMIFS($D$2:$D$3001,$F$2:$F$3001,F21))</f>
        <v/>
      </c>
      <c r="M21" s="23" t="str">
        <f aca="false">IF(A21="","",IF(E21="","Uncategorized",IF(I21="Unknown","Unknown category",IF(AND(I21="Transfer",F21=""),"Transfer needs ID",IF(AND(F21&lt;&gt;"",ABS(N(L21))&gt;0.009),"Unmatched transfer",IF(AND(LEFT(E21,6)="Rental",K21="Household"),"Rental row needs property",""))))))</f>
        <v/>
      </c>
    </row>
    <row r="22" customFormat="false" ht="15" hidden="false" customHeight="false" outlineLevel="0" collapsed="false">
      <c r="A22" s="21"/>
      <c r="D22" s="22"/>
      <c r="I22" s="23" t="str">
        <f aca="false">IF(E22="","",IFERROR(INDEX(Categories!$A$2:$A$200,MATCH(E22,Categories!$B$2:$B$200,0)),"Unknown"))</f>
        <v/>
      </c>
      <c r="J22" s="24" t="str">
        <f aca="false">IF(A22="","",DATE(YEAR(A22),MONTH(A22),1))</f>
        <v/>
      </c>
      <c r="K22" s="23" t="str">
        <f aca="false">IF(A22="","",IF(G22&lt;&gt;"",G22,IFERROR(INDEX(Accounts!$D$2:$D$40,MATCH(B22,Accounts!$A$2:$A$40,0)),"Household")))</f>
        <v/>
      </c>
      <c r="L22" s="25" t="str">
        <f aca="false">IF(F22="","",SUMIFS($D$2:$D$3001,$F$2:$F$3001,F22))</f>
        <v/>
      </c>
      <c r="M22" s="23" t="str">
        <f aca="false">IF(A22="","",IF(E22="","Uncategorized",IF(I22="Unknown","Unknown category",IF(AND(I22="Transfer",F22=""),"Transfer needs ID",IF(AND(F22&lt;&gt;"",ABS(N(L22))&gt;0.009),"Unmatched transfer",IF(AND(LEFT(E22,6)="Rental",K22="Household"),"Rental row needs property",""))))))</f>
        <v/>
      </c>
    </row>
    <row r="23" customFormat="false" ht="15" hidden="false" customHeight="false" outlineLevel="0" collapsed="false">
      <c r="A23" s="21"/>
      <c r="D23" s="22"/>
      <c r="I23" s="23" t="str">
        <f aca="false">IF(E23="","",IFERROR(INDEX(Categories!$A$2:$A$200,MATCH(E23,Categories!$B$2:$B$200,0)),"Unknown"))</f>
        <v/>
      </c>
      <c r="J23" s="24" t="str">
        <f aca="false">IF(A23="","",DATE(YEAR(A23),MONTH(A23),1))</f>
        <v/>
      </c>
      <c r="K23" s="23" t="str">
        <f aca="false">IF(A23="","",IF(G23&lt;&gt;"",G23,IFERROR(INDEX(Accounts!$D$2:$D$40,MATCH(B23,Accounts!$A$2:$A$40,0)),"Household")))</f>
        <v/>
      </c>
      <c r="L23" s="25" t="str">
        <f aca="false">IF(F23="","",SUMIFS($D$2:$D$3001,$F$2:$F$3001,F23))</f>
        <v/>
      </c>
      <c r="M23" s="23" t="str">
        <f aca="false">IF(A23="","",IF(E23="","Uncategorized",IF(I23="Unknown","Unknown category",IF(AND(I23="Transfer",F23=""),"Transfer needs ID",IF(AND(F23&lt;&gt;"",ABS(N(L23))&gt;0.009),"Unmatched transfer",IF(AND(LEFT(E23,6)="Rental",K23="Household"),"Rental row needs property",""))))))</f>
        <v/>
      </c>
    </row>
    <row r="24" customFormat="false" ht="15" hidden="false" customHeight="false" outlineLevel="0" collapsed="false">
      <c r="A24" s="21"/>
      <c r="D24" s="22"/>
      <c r="I24" s="23" t="str">
        <f aca="false">IF(E24="","",IFERROR(INDEX(Categories!$A$2:$A$200,MATCH(E24,Categories!$B$2:$B$200,0)),"Unknown"))</f>
        <v/>
      </c>
      <c r="J24" s="24" t="str">
        <f aca="false">IF(A24="","",DATE(YEAR(A24),MONTH(A24),1))</f>
        <v/>
      </c>
      <c r="K24" s="23" t="str">
        <f aca="false">IF(A24="","",IF(G24&lt;&gt;"",G24,IFERROR(INDEX(Accounts!$D$2:$D$40,MATCH(B24,Accounts!$A$2:$A$40,0)),"Household")))</f>
        <v/>
      </c>
      <c r="L24" s="25" t="str">
        <f aca="false">IF(F24="","",SUMIFS($D$2:$D$3001,$F$2:$F$3001,F24))</f>
        <v/>
      </c>
      <c r="M24" s="23" t="str">
        <f aca="false">IF(A24="","",IF(E24="","Uncategorized",IF(I24="Unknown","Unknown category",IF(AND(I24="Transfer",F24=""),"Transfer needs ID",IF(AND(F24&lt;&gt;"",ABS(N(L24))&gt;0.009),"Unmatched transfer",IF(AND(LEFT(E24,6)="Rental",K24="Household"),"Rental row needs property",""))))))</f>
        <v/>
      </c>
    </row>
    <row r="25" customFormat="false" ht="15" hidden="false" customHeight="false" outlineLevel="0" collapsed="false">
      <c r="A25" s="21"/>
      <c r="D25" s="22"/>
      <c r="I25" s="23" t="str">
        <f aca="false">IF(E25="","",IFERROR(INDEX(Categories!$A$2:$A$200,MATCH(E25,Categories!$B$2:$B$200,0)),"Unknown"))</f>
        <v/>
      </c>
      <c r="J25" s="24" t="str">
        <f aca="false">IF(A25="","",DATE(YEAR(A25),MONTH(A25),1))</f>
        <v/>
      </c>
      <c r="K25" s="23" t="str">
        <f aca="false">IF(A25="","",IF(G25&lt;&gt;"",G25,IFERROR(INDEX(Accounts!$D$2:$D$40,MATCH(B25,Accounts!$A$2:$A$40,0)),"Household")))</f>
        <v/>
      </c>
      <c r="L25" s="25" t="str">
        <f aca="false">IF(F25="","",SUMIFS($D$2:$D$3001,$F$2:$F$3001,F25))</f>
        <v/>
      </c>
      <c r="M25" s="23" t="str">
        <f aca="false">IF(A25="","",IF(E25="","Uncategorized",IF(I25="Unknown","Unknown category",IF(AND(I25="Transfer",F25=""),"Transfer needs ID",IF(AND(F25&lt;&gt;"",ABS(N(L25))&gt;0.009),"Unmatched transfer",IF(AND(LEFT(E25,6)="Rental",K25="Household"),"Rental row needs property",""))))))</f>
        <v/>
      </c>
    </row>
    <row r="26" customFormat="false" ht="15" hidden="false" customHeight="false" outlineLevel="0" collapsed="false">
      <c r="A26" s="21"/>
      <c r="D26" s="22"/>
      <c r="I26" s="23" t="str">
        <f aca="false">IF(E26="","",IFERROR(INDEX(Categories!$A$2:$A$200,MATCH(E26,Categories!$B$2:$B$200,0)),"Unknown"))</f>
        <v/>
      </c>
      <c r="J26" s="24" t="str">
        <f aca="false">IF(A26="","",DATE(YEAR(A26),MONTH(A26),1))</f>
        <v/>
      </c>
      <c r="K26" s="23" t="str">
        <f aca="false">IF(A26="","",IF(G26&lt;&gt;"",G26,IFERROR(INDEX(Accounts!$D$2:$D$40,MATCH(B26,Accounts!$A$2:$A$40,0)),"Household")))</f>
        <v/>
      </c>
      <c r="L26" s="25" t="str">
        <f aca="false">IF(F26="","",SUMIFS($D$2:$D$3001,$F$2:$F$3001,F26))</f>
        <v/>
      </c>
      <c r="M26" s="23" t="str">
        <f aca="false">IF(A26="","",IF(E26="","Uncategorized",IF(I26="Unknown","Unknown category",IF(AND(I26="Transfer",F26=""),"Transfer needs ID",IF(AND(F26&lt;&gt;"",ABS(N(L26))&gt;0.009),"Unmatched transfer",IF(AND(LEFT(E26,6)="Rental",K26="Household"),"Rental row needs property",""))))))</f>
        <v/>
      </c>
    </row>
    <row r="27" customFormat="false" ht="15" hidden="false" customHeight="false" outlineLevel="0" collapsed="false">
      <c r="A27" s="21"/>
      <c r="D27" s="22"/>
      <c r="I27" s="23" t="str">
        <f aca="false">IF(E27="","",IFERROR(INDEX(Categories!$A$2:$A$200,MATCH(E27,Categories!$B$2:$B$200,0)),"Unknown"))</f>
        <v/>
      </c>
      <c r="J27" s="24" t="str">
        <f aca="false">IF(A27="","",DATE(YEAR(A27),MONTH(A27),1))</f>
        <v/>
      </c>
      <c r="K27" s="23" t="str">
        <f aca="false">IF(A27="","",IF(G27&lt;&gt;"",G27,IFERROR(INDEX(Accounts!$D$2:$D$40,MATCH(B27,Accounts!$A$2:$A$40,0)),"Household")))</f>
        <v/>
      </c>
      <c r="L27" s="25" t="str">
        <f aca="false">IF(F27="","",SUMIFS($D$2:$D$3001,$F$2:$F$3001,F27))</f>
        <v/>
      </c>
      <c r="M27" s="23" t="str">
        <f aca="false">IF(A27="","",IF(E27="","Uncategorized",IF(I27="Unknown","Unknown category",IF(AND(I27="Transfer",F27=""),"Transfer needs ID",IF(AND(F27&lt;&gt;"",ABS(N(L27))&gt;0.009),"Unmatched transfer",IF(AND(LEFT(E27,6)="Rental",K27="Household"),"Rental row needs property",""))))))</f>
        <v/>
      </c>
    </row>
    <row r="28" customFormat="false" ht="15" hidden="false" customHeight="false" outlineLevel="0" collapsed="false">
      <c r="A28" s="21"/>
      <c r="D28" s="22"/>
      <c r="I28" s="23" t="str">
        <f aca="false">IF(E28="","",IFERROR(INDEX(Categories!$A$2:$A$200,MATCH(E28,Categories!$B$2:$B$200,0)),"Unknown"))</f>
        <v/>
      </c>
      <c r="J28" s="24" t="str">
        <f aca="false">IF(A28="","",DATE(YEAR(A28),MONTH(A28),1))</f>
        <v/>
      </c>
      <c r="K28" s="23" t="str">
        <f aca="false">IF(A28="","",IF(G28&lt;&gt;"",G28,IFERROR(INDEX(Accounts!$D$2:$D$40,MATCH(B28,Accounts!$A$2:$A$40,0)),"Household")))</f>
        <v/>
      </c>
      <c r="L28" s="25" t="str">
        <f aca="false">IF(F28="","",SUMIFS($D$2:$D$3001,$F$2:$F$3001,F28))</f>
        <v/>
      </c>
      <c r="M28" s="23" t="str">
        <f aca="false">IF(A28="","",IF(E28="","Uncategorized",IF(I28="Unknown","Unknown category",IF(AND(I28="Transfer",F28=""),"Transfer needs ID",IF(AND(F28&lt;&gt;"",ABS(N(L28))&gt;0.009),"Unmatched transfer",IF(AND(LEFT(E28,6)="Rental",K28="Household"),"Rental row needs property",""))))))</f>
        <v/>
      </c>
    </row>
    <row r="29" customFormat="false" ht="15" hidden="false" customHeight="false" outlineLevel="0" collapsed="false">
      <c r="A29" s="21"/>
      <c r="D29" s="22"/>
      <c r="I29" s="23" t="str">
        <f aca="false">IF(E29="","",IFERROR(INDEX(Categories!$A$2:$A$200,MATCH(E29,Categories!$B$2:$B$200,0)),"Unknown"))</f>
        <v/>
      </c>
      <c r="J29" s="24" t="str">
        <f aca="false">IF(A29="","",DATE(YEAR(A29),MONTH(A29),1))</f>
        <v/>
      </c>
      <c r="K29" s="23" t="str">
        <f aca="false">IF(A29="","",IF(G29&lt;&gt;"",G29,IFERROR(INDEX(Accounts!$D$2:$D$40,MATCH(B29,Accounts!$A$2:$A$40,0)),"Household")))</f>
        <v/>
      </c>
      <c r="L29" s="25" t="str">
        <f aca="false">IF(F29="","",SUMIFS($D$2:$D$3001,$F$2:$F$3001,F29))</f>
        <v/>
      </c>
      <c r="M29" s="23" t="str">
        <f aca="false">IF(A29="","",IF(E29="","Uncategorized",IF(I29="Unknown","Unknown category",IF(AND(I29="Transfer",F29=""),"Transfer needs ID",IF(AND(F29&lt;&gt;"",ABS(N(L29))&gt;0.009),"Unmatched transfer",IF(AND(LEFT(E29,6)="Rental",K29="Household"),"Rental row needs property",""))))))</f>
        <v/>
      </c>
    </row>
    <row r="30" customFormat="false" ht="15" hidden="false" customHeight="false" outlineLevel="0" collapsed="false">
      <c r="A30" s="21"/>
      <c r="D30" s="22"/>
      <c r="I30" s="23" t="str">
        <f aca="false">IF(E30="","",IFERROR(INDEX(Categories!$A$2:$A$200,MATCH(E30,Categories!$B$2:$B$200,0)),"Unknown"))</f>
        <v/>
      </c>
      <c r="J30" s="24" t="str">
        <f aca="false">IF(A30="","",DATE(YEAR(A30),MONTH(A30),1))</f>
        <v/>
      </c>
      <c r="K30" s="23" t="str">
        <f aca="false">IF(A30="","",IF(G30&lt;&gt;"",G30,IFERROR(INDEX(Accounts!$D$2:$D$40,MATCH(B30,Accounts!$A$2:$A$40,0)),"Household")))</f>
        <v/>
      </c>
      <c r="L30" s="25" t="str">
        <f aca="false">IF(F30="","",SUMIFS($D$2:$D$3001,$F$2:$F$3001,F30))</f>
        <v/>
      </c>
      <c r="M30" s="23" t="str">
        <f aca="false">IF(A30="","",IF(E30="","Uncategorized",IF(I30="Unknown","Unknown category",IF(AND(I30="Transfer",F30=""),"Transfer needs ID",IF(AND(F30&lt;&gt;"",ABS(N(L30))&gt;0.009),"Unmatched transfer",IF(AND(LEFT(E30,6)="Rental",K30="Household"),"Rental row needs property",""))))))</f>
        <v/>
      </c>
    </row>
    <row r="31" customFormat="false" ht="15" hidden="false" customHeight="false" outlineLevel="0" collapsed="false">
      <c r="A31" s="21"/>
      <c r="D31" s="22"/>
      <c r="I31" s="23" t="str">
        <f aca="false">IF(E31="","",IFERROR(INDEX(Categories!$A$2:$A$200,MATCH(E31,Categories!$B$2:$B$200,0)),"Unknown"))</f>
        <v/>
      </c>
      <c r="J31" s="24" t="str">
        <f aca="false">IF(A31="","",DATE(YEAR(A31),MONTH(A31),1))</f>
        <v/>
      </c>
      <c r="K31" s="23" t="str">
        <f aca="false">IF(A31="","",IF(G31&lt;&gt;"",G31,IFERROR(INDEX(Accounts!$D$2:$D$40,MATCH(B31,Accounts!$A$2:$A$40,0)),"Household")))</f>
        <v/>
      </c>
      <c r="L31" s="25" t="str">
        <f aca="false">IF(F31="","",SUMIFS($D$2:$D$3001,$F$2:$F$3001,F31))</f>
        <v/>
      </c>
      <c r="M31" s="23" t="str">
        <f aca="false">IF(A31="","",IF(E31="","Uncategorized",IF(I31="Unknown","Unknown category",IF(AND(I31="Transfer",F31=""),"Transfer needs ID",IF(AND(F31&lt;&gt;"",ABS(N(L31))&gt;0.009),"Unmatched transfer",IF(AND(LEFT(E31,6)="Rental",K31="Household"),"Rental row needs property",""))))))</f>
        <v/>
      </c>
    </row>
    <row r="32" customFormat="false" ht="15" hidden="false" customHeight="false" outlineLevel="0" collapsed="false">
      <c r="A32" s="21"/>
      <c r="D32" s="22"/>
      <c r="I32" s="23" t="str">
        <f aca="false">IF(E32="","",IFERROR(INDEX(Categories!$A$2:$A$200,MATCH(E32,Categories!$B$2:$B$200,0)),"Unknown"))</f>
        <v/>
      </c>
      <c r="J32" s="24" t="str">
        <f aca="false">IF(A32="","",DATE(YEAR(A32),MONTH(A32),1))</f>
        <v/>
      </c>
      <c r="K32" s="23" t="str">
        <f aca="false">IF(A32="","",IF(G32&lt;&gt;"",G32,IFERROR(INDEX(Accounts!$D$2:$D$40,MATCH(B32,Accounts!$A$2:$A$40,0)),"Household")))</f>
        <v/>
      </c>
      <c r="L32" s="25" t="str">
        <f aca="false">IF(F32="","",SUMIFS($D$2:$D$3001,$F$2:$F$3001,F32))</f>
        <v/>
      </c>
      <c r="M32" s="23" t="str">
        <f aca="false">IF(A32="","",IF(E32="","Uncategorized",IF(I32="Unknown","Unknown category",IF(AND(I32="Transfer",F32=""),"Transfer needs ID",IF(AND(F32&lt;&gt;"",ABS(N(L32))&gt;0.009),"Unmatched transfer",IF(AND(LEFT(E32,6)="Rental",K32="Household"),"Rental row needs property",""))))))</f>
        <v/>
      </c>
    </row>
    <row r="33" customFormat="false" ht="15" hidden="false" customHeight="false" outlineLevel="0" collapsed="false">
      <c r="A33" s="21"/>
      <c r="D33" s="22"/>
      <c r="I33" s="23" t="str">
        <f aca="false">IF(E33="","",IFERROR(INDEX(Categories!$A$2:$A$200,MATCH(E33,Categories!$B$2:$B$200,0)),"Unknown"))</f>
        <v/>
      </c>
      <c r="J33" s="24" t="str">
        <f aca="false">IF(A33="","",DATE(YEAR(A33),MONTH(A33),1))</f>
        <v/>
      </c>
      <c r="K33" s="23" t="str">
        <f aca="false">IF(A33="","",IF(G33&lt;&gt;"",G33,IFERROR(INDEX(Accounts!$D$2:$D$40,MATCH(B33,Accounts!$A$2:$A$40,0)),"Household")))</f>
        <v/>
      </c>
      <c r="L33" s="25" t="str">
        <f aca="false">IF(F33="","",SUMIFS($D$2:$D$3001,$F$2:$F$3001,F33))</f>
        <v/>
      </c>
      <c r="M33" s="23" t="str">
        <f aca="false">IF(A33="","",IF(E33="","Uncategorized",IF(I33="Unknown","Unknown category",IF(AND(I33="Transfer",F33=""),"Transfer needs ID",IF(AND(F33&lt;&gt;"",ABS(N(L33))&gt;0.009),"Unmatched transfer",IF(AND(LEFT(E33,6)="Rental",K33="Household"),"Rental row needs property",""))))))</f>
        <v/>
      </c>
    </row>
    <row r="34" customFormat="false" ht="15" hidden="false" customHeight="false" outlineLevel="0" collapsed="false">
      <c r="A34" s="21"/>
      <c r="D34" s="22"/>
      <c r="I34" s="23" t="str">
        <f aca="false">IF(E34="","",IFERROR(INDEX(Categories!$A$2:$A$200,MATCH(E34,Categories!$B$2:$B$200,0)),"Unknown"))</f>
        <v/>
      </c>
      <c r="J34" s="24" t="str">
        <f aca="false">IF(A34="","",DATE(YEAR(A34),MONTH(A34),1))</f>
        <v/>
      </c>
      <c r="K34" s="23" t="str">
        <f aca="false">IF(A34="","",IF(G34&lt;&gt;"",G34,IFERROR(INDEX(Accounts!$D$2:$D$40,MATCH(B34,Accounts!$A$2:$A$40,0)),"Household")))</f>
        <v/>
      </c>
      <c r="L34" s="25" t="str">
        <f aca="false">IF(F34="","",SUMIFS($D$2:$D$3001,$F$2:$F$3001,F34))</f>
        <v/>
      </c>
      <c r="M34" s="23" t="str">
        <f aca="false">IF(A34="","",IF(E34="","Uncategorized",IF(I34="Unknown","Unknown category",IF(AND(I34="Transfer",F34=""),"Transfer needs ID",IF(AND(F34&lt;&gt;"",ABS(N(L34))&gt;0.009),"Unmatched transfer",IF(AND(LEFT(E34,6)="Rental",K34="Household"),"Rental row needs property",""))))))</f>
        <v/>
      </c>
    </row>
    <row r="35" customFormat="false" ht="15" hidden="false" customHeight="false" outlineLevel="0" collapsed="false">
      <c r="A35" s="21"/>
      <c r="D35" s="22"/>
      <c r="I35" s="23" t="str">
        <f aca="false">IF(E35="","",IFERROR(INDEX(Categories!$A$2:$A$200,MATCH(E35,Categories!$B$2:$B$200,0)),"Unknown"))</f>
        <v/>
      </c>
      <c r="J35" s="24" t="str">
        <f aca="false">IF(A35="","",DATE(YEAR(A35),MONTH(A35),1))</f>
        <v/>
      </c>
      <c r="K35" s="23" t="str">
        <f aca="false">IF(A35="","",IF(G35&lt;&gt;"",G35,IFERROR(INDEX(Accounts!$D$2:$D$40,MATCH(B35,Accounts!$A$2:$A$40,0)),"Household")))</f>
        <v/>
      </c>
      <c r="L35" s="25" t="str">
        <f aca="false">IF(F35="","",SUMIFS($D$2:$D$3001,$F$2:$F$3001,F35))</f>
        <v/>
      </c>
      <c r="M35" s="23" t="str">
        <f aca="false">IF(A35="","",IF(E35="","Uncategorized",IF(I35="Unknown","Unknown category",IF(AND(I35="Transfer",F35=""),"Transfer needs ID",IF(AND(F35&lt;&gt;"",ABS(N(L35))&gt;0.009),"Unmatched transfer",IF(AND(LEFT(E35,6)="Rental",K35="Household"),"Rental row needs property",""))))))</f>
        <v/>
      </c>
    </row>
    <row r="36" customFormat="false" ht="15" hidden="false" customHeight="false" outlineLevel="0" collapsed="false">
      <c r="A36" s="21"/>
      <c r="D36" s="22"/>
      <c r="I36" s="23" t="str">
        <f aca="false">IF(E36="","",IFERROR(INDEX(Categories!$A$2:$A$200,MATCH(E36,Categories!$B$2:$B$200,0)),"Unknown"))</f>
        <v/>
      </c>
      <c r="J36" s="24" t="str">
        <f aca="false">IF(A36="","",DATE(YEAR(A36),MONTH(A36),1))</f>
        <v/>
      </c>
      <c r="K36" s="23" t="str">
        <f aca="false">IF(A36="","",IF(G36&lt;&gt;"",G36,IFERROR(INDEX(Accounts!$D$2:$D$40,MATCH(B36,Accounts!$A$2:$A$40,0)),"Household")))</f>
        <v/>
      </c>
      <c r="L36" s="25" t="str">
        <f aca="false">IF(F36="","",SUMIFS($D$2:$D$3001,$F$2:$F$3001,F36))</f>
        <v/>
      </c>
      <c r="M36" s="23" t="str">
        <f aca="false">IF(A36="","",IF(E36="","Uncategorized",IF(I36="Unknown","Unknown category",IF(AND(I36="Transfer",F36=""),"Transfer needs ID",IF(AND(F36&lt;&gt;"",ABS(N(L36))&gt;0.009),"Unmatched transfer",IF(AND(LEFT(E36,6)="Rental",K36="Household"),"Rental row needs property",""))))))</f>
        <v/>
      </c>
    </row>
    <row r="37" customFormat="false" ht="15" hidden="false" customHeight="false" outlineLevel="0" collapsed="false">
      <c r="A37" s="21"/>
      <c r="D37" s="22"/>
      <c r="I37" s="23" t="str">
        <f aca="false">IF(E37="","",IFERROR(INDEX(Categories!$A$2:$A$200,MATCH(E37,Categories!$B$2:$B$200,0)),"Unknown"))</f>
        <v/>
      </c>
      <c r="J37" s="24" t="str">
        <f aca="false">IF(A37="","",DATE(YEAR(A37),MONTH(A37),1))</f>
        <v/>
      </c>
      <c r="K37" s="23" t="str">
        <f aca="false">IF(A37="","",IF(G37&lt;&gt;"",G37,IFERROR(INDEX(Accounts!$D$2:$D$40,MATCH(B37,Accounts!$A$2:$A$40,0)),"Household")))</f>
        <v/>
      </c>
      <c r="L37" s="25" t="str">
        <f aca="false">IF(F37="","",SUMIFS($D$2:$D$3001,$F$2:$F$3001,F37))</f>
        <v/>
      </c>
      <c r="M37" s="23" t="str">
        <f aca="false">IF(A37="","",IF(E37="","Uncategorized",IF(I37="Unknown","Unknown category",IF(AND(I37="Transfer",F37=""),"Transfer needs ID",IF(AND(F37&lt;&gt;"",ABS(N(L37))&gt;0.009),"Unmatched transfer",IF(AND(LEFT(E37,6)="Rental",K37="Household"),"Rental row needs property",""))))))</f>
        <v/>
      </c>
    </row>
    <row r="38" customFormat="false" ht="15" hidden="false" customHeight="false" outlineLevel="0" collapsed="false">
      <c r="A38" s="21"/>
      <c r="D38" s="22"/>
      <c r="I38" s="23" t="str">
        <f aca="false">IF(E38="","",IFERROR(INDEX(Categories!$A$2:$A$200,MATCH(E38,Categories!$B$2:$B$200,0)),"Unknown"))</f>
        <v/>
      </c>
      <c r="J38" s="24" t="str">
        <f aca="false">IF(A38="","",DATE(YEAR(A38),MONTH(A38),1))</f>
        <v/>
      </c>
      <c r="K38" s="23" t="str">
        <f aca="false">IF(A38="","",IF(G38&lt;&gt;"",G38,IFERROR(INDEX(Accounts!$D$2:$D$40,MATCH(B38,Accounts!$A$2:$A$40,0)),"Household")))</f>
        <v/>
      </c>
      <c r="L38" s="25" t="str">
        <f aca="false">IF(F38="","",SUMIFS($D$2:$D$3001,$F$2:$F$3001,F38))</f>
        <v/>
      </c>
      <c r="M38" s="23" t="str">
        <f aca="false">IF(A38="","",IF(E38="","Uncategorized",IF(I38="Unknown","Unknown category",IF(AND(I38="Transfer",F38=""),"Transfer needs ID",IF(AND(F38&lt;&gt;"",ABS(N(L38))&gt;0.009),"Unmatched transfer",IF(AND(LEFT(E38,6)="Rental",K38="Household"),"Rental row needs property",""))))))</f>
        <v/>
      </c>
    </row>
    <row r="39" customFormat="false" ht="15" hidden="false" customHeight="false" outlineLevel="0" collapsed="false">
      <c r="A39" s="21"/>
      <c r="D39" s="22"/>
      <c r="I39" s="23" t="str">
        <f aca="false">IF(E39="","",IFERROR(INDEX(Categories!$A$2:$A$200,MATCH(E39,Categories!$B$2:$B$200,0)),"Unknown"))</f>
        <v/>
      </c>
      <c r="J39" s="24" t="str">
        <f aca="false">IF(A39="","",DATE(YEAR(A39),MONTH(A39),1))</f>
        <v/>
      </c>
      <c r="K39" s="23" t="str">
        <f aca="false">IF(A39="","",IF(G39&lt;&gt;"",G39,IFERROR(INDEX(Accounts!$D$2:$D$40,MATCH(B39,Accounts!$A$2:$A$40,0)),"Household")))</f>
        <v/>
      </c>
      <c r="L39" s="25" t="str">
        <f aca="false">IF(F39="","",SUMIFS($D$2:$D$3001,$F$2:$F$3001,F39))</f>
        <v/>
      </c>
      <c r="M39" s="23" t="str">
        <f aca="false">IF(A39="","",IF(E39="","Uncategorized",IF(I39="Unknown","Unknown category",IF(AND(I39="Transfer",F39=""),"Transfer needs ID",IF(AND(F39&lt;&gt;"",ABS(N(L39))&gt;0.009),"Unmatched transfer",IF(AND(LEFT(E39,6)="Rental",K39="Household"),"Rental row needs property",""))))))</f>
        <v/>
      </c>
    </row>
    <row r="40" customFormat="false" ht="15" hidden="false" customHeight="false" outlineLevel="0" collapsed="false">
      <c r="A40" s="21"/>
      <c r="D40" s="22"/>
      <c r="I40" s="23" t="str">
        <f aca="false">IF(E40="","",IFERROR(INDEX(Categories!$A$2:$A$200,MATCH(E40,Categories!$B$2:$B$200,0)),"Unknown"))</f>
        <v/>
      </c>
      <c r="J40" s="24" t="str">
        <f aca="false">IF(A40="","",DATE(YEAR(A40),MONTH(A40),1))</f>
        <v/>
      </c>
      <c r="K40" s="23" t="str">
        <f aca="false">IF(A40="","",IF(G40&lt;&gt;"",G40,IFERROR(INDEX(Accounts!$D$2:$D$40,MATCH(B40,Accounts!$A$2:$A$40,0)),"Household")))</f>
        <v/>
      </c>
      <c r="L40" s="25" t="str">
        <f aca="false">IF(F40="","",SUMIFS($D$2:$D$3001,$F$2:$F$3001,F40))</f>
        <v/>
      </c>
      <c r="M40" s="23" t="str">
        <f aca="false">IF(A40="","",IF(E40="","Uncategorized",IF(I40="Unknown","Unknown category",IF(AND(I40="Transfer",F40=""),"Transfer needs ID",IF(AND(F40&lt;&gt;"",ABS(N(L40))&gt;0.009),"Unmatched transfer",IF(AND(LEFT(E40,6)="Rental",K40="Household"),"Rental row needs property",""))))))</f>
        <v/>
      </c>
    </row>
    <row r="41" customFormat="false" ht="15" hidden="false" customHeight="false" outlineLevel="0" collapsed="false">
      <c r="A41" s="21"/>
      <c r="D41" s="22"/>
      <c r="I41" s="23" t="str">
        <f aca="false">IF(E41="","",IFERROR(INDEX(Categories!$A$2:$A$200,MATCH(E41,Categories!$B$2:$B$200,0)),"Unknown"))</f>
        <v/>
      </c>
      <c r="J41" s="24" t="str">
        <f aca="false">IF(A41="","",DATE(YEAR(A41),MONTH(A41),1))</f>
        <v/>
      </c>
      <c r="K41" s="23" t="str">
        <f aca="false">IF(A41="","",IF(G41&lt;&gt;"",G41,IFERROR(INDEX(Accounts!$D$2:$D$40,MATCH(B41,Accounts!$A$2:$A$40,0)),"Household")))</f>
        <v/>
      </c>
      <c r="L41" s="25" t="str">
        <f aca="false">IF(F41="","",SUMIFS($D$2:$D$3001,$F$2:$F$3001,F41))</f>
        <v/>
      </c>
      <c r="M41" s="23" t="str">
        <f aca="false">IF(A41="","",IF(E41="","Uncategorized",IF(I41="Unknown","Unknown category",IF(AND(I41="Transfer",F41=""),"Transfer needs ID",IF(AND(F41&lt;&gt;"",ABS(N(L41))&gt;0.009),"Unmatched transfer",IF(AND(LEFT(E41,6)="Rental",K41="Household"),"Rental row needs property",""))))))</f>
        <v/>
      </c>
    </row>
    <row r="42" customFormat="false" ht="15" hidden="false" customHeight="false" outlineLevel="0" collapsed="false">
      <c r="A42" s="21"/>
      <c r="D42" s="22"/>
      <c r="I42" s="23" t="str">
        <f aca="false">IF(E42="","",IFERROR(INDEX(Categories!$A$2:$A$200,MATCH(E42,Categories!$B$2:$B$200,0)),"Unknown"))</f>
        <v/>
      </c>
      <c r="J42" s="24" t="str">
        <f aca="false">IF(A42="","",DATE(YEAR(A42),MONTH(A42),1))</f>
        <v/>
      </c>
      <c r="K42" s="23" t="str">
        <f aca="false">IF(A42="","",IF(G42&lt;&gt;"",G42,IFERROR(INDEX(Accounts!$D$2:$D$40,MATCH(B42,Accounts!$A$2:$A$40,0)),"Household")))</f>
        <v/>
      </c>
      <c r="L42" s="25" t="str">
        <f aca="false">IF(F42="","",SUMIFS($D$2:$D$3001,$F$2:$F$3001,F42))</f>
        <v/>
      </c>
      <c r="M42" s="23" t="str">
        <f aca="false">IF(A42="","",IF(E42="","Uncategorized",IF(I42="Unknown","Unknown category",IF(AND(I42="Transfer",F42=""),"Transfer needs ID",IF(AND(F42&lt;&gt;"",ABS(N(L42))&gt;0.009),"Unmatched transfer",IF(AND(LEFT(E42,6)="Rental",K42="Household"),"Rental row needs property",""))))))</f>
        <v/>
      </c>
    </row>
    <row r="43" customFormat="false" ht="15" hidden="false" customHeight="false" outlineLevel="0" collapsed="false">
      <c r="A43" s="21"/>
      <c r="D43" s="22"/>
      <c r="I43" s="23" t="str">
        <f aca="false">IF(E43="","",IFERROR(INDEX(Categories!$A$2:$A$200,MATCH(E43,Categories!$B$2:$B$200,0)),"Unknown"))</f>
        <v/>
      </c>
      <c r="J43" s="24" t="str">
        <f aca="false">IF(A43="","",DATE(YEAR(A43),MONTH(A43),1))</f>
        <v/>
      </c>
      <c r="K43" s="23" t="str">
        <f aca="false">IF(A43="","",IF(G43&lt;&gt;"",G43,IFERROR(INDEX(Accounts!$D$2:$D$40,MATCH(B43,Accounts!$A$2:$A$40,0)),"Household")))</f>
        <v/>
      </c>
      <c r="L43" s="25" t="str">
        <f aca="false">IF(F43="","",SUMIFS($D$2:$D$3001,$F$2:$F$3001,F43))</f>
        <v/>
      </c>
      <c r="M43" s="23" t="str">
        <f aca="false">IF(A43="","",IF(E43="","Uncategorized",IF(I43="Unknown","Unknown category",IF(AND(I43="Transfer",F43=""),"Transfer needs ID",IF(AND(F43&lt;&gt;"",ABS(N(L43))&gt;0.009),"Unmatched transfer",IF(AND(LEFT(E43,6)="Rental",K43="Household"),"Rental row needs property",""))))))</f>
        <v/>
      </c>
    </row>
    <row r="44" customFormat="false" ht="15" hidden="false" customHeight="false" outlineLevel="0" collapsed="false">
      <c r="A44" s="21"/>
      <c r="D44" s="22"/>
      <c r="I44" s="23" t="str">
        <f aca="false">IF(E44="","",IFERROR(INDEX(Categories!$A$2:$A$200,MATCH(E44,Categories!$B$2:$B$200,0)),"Unknown"))</f>
        <v/>
      </c>
      <c r="J44" s="24" t="str">
        <f aca="false">IF(A44="","",DATE(YEAR(A44),MONTH(A44),1))</f>
        <v/>
      </c>
      <c r="K44" s="23" t="str">
        <f aca="false">IF(A44="","",IF(G44&lt;&gt;"",G44,IFERROR(INDEX(Accounts!$D$2:$D$40,MATCH(B44,Accounts!$A$2:$A$40,0)),"Household")))</f>
        <v/>
      </c>
      <c r="L44" s="25" t="str">
        <f aca="false">IF(F44="","",SUMIFS($D$2:$D$3001,$F$2:$F$3001,F44))</f>
        <v/>
      </c>
      <c r="M44" s="23" t="str">
        <f aca="false">IF(A44="","",IF(E44="","Uncategorized",IF(I44="Unknown","Unknown category",IF(AND(I44="Transfer",F44=""),"Transfer needs ID",IF(AND(F44&lt;&gt;"",ABS(N(L44))&gt;0.009),"Unmatched transfer",IF(AND(LEFT(E44,6)="Rental",K44="Household"),"Rental row needs property",""))))))</f>
        <v/>
      </c>
    </row>
    <row r="45" customFormat="false" ht="15" hidden="false" customHeight="false" outlineLevel="0" collapsed="false">
      <c r="A45" s="21"/>
      <c r="D45" s="22"/>
      <c r="I45" s="23" t="str">
        <f aca="false">IF(E45="","",IFERROR(INDEX(Categories!$A$2:$A$200,MATCH(E45,Categories!$B$2:$B$200,0)),"Unknown"))</f>
        <v/>
      </c>
      <c r="J45" s="24" t="str">
        <f aca="false">IF(A45="","",DATE(YEAR(A45),MONTH(A45),1))</f>
        <v/>
      </c>
      <c r="K45" s="23" t="str">
        <f aca="false">IF(A45="","",IF(G45&lt;&gt;"",G45,IFERROR(INDEX(Accounts!$D$2:$D$40,MATCH(B45,Accounts!$A$2:$A$40,0)),"Household")))</f>
        <v/>
      </c>
      <c r="L45" s="25" t="str">
        <f aca="false">IF(F45="","",SUMIFS($D$2:$D$3001,$F$2:$F$3001,F45))</f>
        <v/>
      </c>
      <c r="M45" s="23" t="str">
        <f aca="false">IF(A45="","",IF(E45="","Uncategorized",IF(I45="Unknown","Unknown category",IF(AND(I45="Transfer",F45=""),"Transfer needs ID",IF(AND(F45&lt;&gt;"",ABS(N(L45))&gt;0.009),"Unmatched transfer",IF(AND(LEFT(E45,6)="Rental",K45="Household"),"Rental row needs property",""))))))</f>
        <v/>
      </c>
    </row>
    <row r="46" customFormat="false" ht="15" hidden="false" customHeight="false" outlineLevel="0" collapsed="false">
      <c r="A46" s="21"/>
      <c r="D46" s="22"/>
      <c r="I46" s="23" t="str">
        <f aca="false">IF(E46="","",IFERROR(INDEX(Categories!$A$2:$A$200,MATCH(E46,Categories!$B$2:$B$200,0)),"Unknown"))</f>
        <v/>
      </c>
      <c r="J46" s="24" t="str">
        <f aca="false">IF(A46="","",DATE(YEAR(A46),MONTH(A46),1))</f>
        <v/>
      </c>
      <c r="K46" s="23" t="str">
        <f aca="false">IF(A46="","",IF(G46&lt;&gt;"",G46,IFERROR(INDEX(Accounts!$D$2:$D$40,MATCH(B46,Accounts!$A$2:$A$40,0)),"Household")))</f>
        <v/>
      </c>
      <c r="L46" s="25" t="str">
        <f aca="false">IF(F46="","",SUMIFS($D$2:$D$3001,$F$2:$F$3001,F46))</f>
        <v/>
      </c>
      <c r="M46" s="23" t="str">
        <f aca="false">IF(A46="","",IF(E46="","Uncategorized",IF(I46="Unknown","Unknown category",IF(AND(I46="Transfer",F46=""),"Transfer needs ID",IF(AND(F46&lt;&gt;"",ABS(N(L46))&gt;0.009),"Unmatched transfer",IF(AND(LEFT(E46,6)="Rental",K46="Household"),"Rental row needs property",""))))))</f>
        <v/>
      </c>
    </row>
    <row r="47" customFormat="false" ht="15" hidden="false" customHeight="false" outlineLevel="0" collapsed="false">
      <c r="A47" s="21"/>
      <c r="D47" s="22"/>
      <c r="I47" s="23" t="str">
        <f aca="false">IF(E47="","",IFERROR(INDEX(Categories!$A$2:$A$200,MATCH(E47,Categories!$B$2:$B$200,0)),"Unknown"))</f>
        <v/>
      </c>
      <c r="J47" s="24" t="str">
        <f aca="false">IF(A47="","",DATE(YEAR(A47),MONTH(A47),1))</f>
        <v/>
      </c>
      <c r="K47" s="23" t="str">
        <f aca="false">IF(A47="","",IF(G47&lt;&gt;"",G47,IFERROR(INDEX(Accounts!$D$2:$D$40,MATCH(B47,Accounts!$A$2:$A$40,0)),"Household")))</f>
        <v/>
      </c>
      <c r="L47" s="25" t="str">
        <f aca="false">IF(F47="","",SUMIFS($D$2:$D$3001,$F$2:$F$3001,F47))</f>
        <v/>
      </c>
      <c r="M47" s="23" t="str">
        <f aca="false">IF(A47="","",IF(E47="","Uncategorized",IF(I47="Unknown","Unknown category",IF(AND(I47="Transfer",F47=""),"Transfer needs ID",IF(AND(F47&lt;&gt;"",ABS(N(L47))&gt;0.009),"Unmatched transfer",IF(AND(LEFT(E47,6)="Rental",K47="Household"),"Rental row needs property",""))))))</f>
        <v/>
      </c>
    </row>
    <row r="48" customFormat="false" ht="15" hidden="false" customHeight="false" outlineLevel="0" collapsed="false">
      <c r="A48" s="21"/>
      <c r="D48" s="22"/>
      <c r="I48" s="23" t="str">
        <f aca="false">IF(E48="","",IFERROR(INDEX(Categories!$A$2:$A$200,MATCH(E48,Categories!$B$2:$B$200,0)),"Unknown"))</f>
        <v/>
      </c>
      <c r="J48" s="24" t="str">
        <f aca="false">IF(A48="","",DATE(YEAR(A48),MONTH(A48),1))</f>
        <v/>
      </c>
      <c r="K48" s="23" t="str">
        <f aca="false">IF(A48="","",IF(G48&lt;&gt;"",G48,IFERROR(INDEX(Accounts!$D$2:$D$40,MATCH(B48,Accounts!$A$2:$A$40,0)),"Household")))</f>
        <v/>
      </c>
      <c r="L48" s="25" t="str">
        <f aca="false">IF(F48="","",SUMIFS($D$2:$D$3001,$F$2:$F$3001,F48))</f>
        <v/>
      </c>
      <c r="M48" s="23" t="str">
        <f aca="false">IF(A48="","",IF(E48="","Uncategorized",IF(I48="Unknown","Unknown category",IF(AND(I48="Transfer",F48=""),"Transfer needs ID",IF(AND(F48&lt;&gt;"",ABS(N(L48))&gt;0.009),"Unmatched transfer",IF(AND(LEFT(E48,6)="Rental",K48="Household"),"Rental row needs property",""))))))</f>
        <v/>
      </c>
    </row>
    <row r="49" customFormat="false" ht="15" hidden="false" customHeight="false" outlineLevel="0" collapsed="false">
      <c r="A49" s="21"/>
      <c r="D49" s="22"/>
      <c r="I49" s="23" t="str">
        <f aca="false">IF(E49="","",IFERROR(INDEX(Categories!$A$2:$A$200,MATCH(E49,Categories!$B$2:$B$200,0)),"Unknown"))</f>
        <v/>
      </c>
      <c r="J49" s="24" t="str">
        <f aca="false">IF(A49="","",DATE(YEAR(A49),MONTH(A49),1))</f>
        <v/>
      </c>
      <c r="K49" s="23" t="str">
        <f aca="false">IF(A49="","",IF(G49&lt;&gt;"",G49,IFERROR(INDEX(Accounts!$D$2:$D$40,MATCH(B49,Accounts!$A$2:$A$40,0)),"Household")))</f>
        <v/>
      </c>
      <c r="L49" s="25" t="str">
        <f aca="false">IF(F49="","",SUMIFS($D$2:$D$3001,$F$2:$F$3001,F49))</f>
        <v/>
      </c>
      <c r="M49" s="23" t="str">
        <f aca="false">IF(A49="","",IF(E49="","Uncategorized",IF(I49="Unknown","Unknown category",IF(AND(I49="Transfer",F49=""),"Transfer needs ID",IF(AND(F49&lt;&gt;"",ABS(N(L49))&gt;0.009),"Unmatched transfer",IF(AND(LEFT(E49,6)="Rental",K49="Household"),"Rental row needs property",""))))))</f>
        <v/>
      </c>
    </row>
    <row r="50" customFormat="false" ht="15" hidden="false" customHeight="false" outlineLevel="0" collapsed="false">
      <c r="A50" s="21"/>
      <c r="D50" s="22"/>
      <c r="I50" s="23" t="str">
        <f aca="false">IF(E50="","",IFERROR(INDEX(Categories!$A$2:$A$200,MATCH(E50,Categories!$B$2:$B$200,0)),"Unknown"))</f>
        <v/>
      </c>
      <c r="J50" s="24" t="str">
        <f aca="false">IF(A50="","",DATE(YEAR(A50),MONTH(A50),1))</f>
        <v/>
      </c>
      <c r="K50" s="23" t="str">
        <f aca="false">IF(A50="","",IF(G50&lt;&gt;"",G50,IFERROR(INDEX(Accounts!$D$2:$D$40,MATCH(B50,Accounts!$A$2:$A$40,0)),"Household")))</f>
        <v/>
      </c>
      <c r="L50" s="25" t="str">
        <f aca="false">IF(F50="","",SUMIFS($D$2:$D$3001,$F$2:$F$3001,F50))</f>
        <v/>
      </c>
      <c r="M50" s="23" t="str">
        <f aca="false">IF(A50="","",IF(E50="","Uncategorized",IF(I50="Unknown","Unknown category",IF(AND(I50="Transfer",F50=""),"Transfer needs ID",IF(AND(F50&lt;&gt;"",ABS(N(L50))&gt;0.009),"Unmatched transfer",IF(AND(LEFT(E50,6)="Rental",K50="Household"),"Rental row needs property",""))))))</f>
        <v/>
      </c>
    </row>
    <row r="51" customFormat="false" ht="15" hidden="false" customHeight="false" outlineLevel="0" collapsed="false">
      <c r="A51" s="21"/>
      <c r="D51" s="22"/>
      <c r="I51" s="23" t="str">
        <f aca="false">IF(E51="","",IFERROR(INDEX(Categories!$A$2:$A$200,MATCH(E51,Categories!$B$2:$B$200,0)),"Unknown"))</f>
        <v/>
      </c>
      <c r="J51" s="24" t="str">
        <f aca="false">IF(A51="","",DATE(YEAR(A51),MONTH(A51),1))</f>
        <v/>
      </c>
      <c r="K51" s="23" t="str">
        <f aca="false">IF(A51="","",IF(G51&lt;&gt;"",G51,IFERROR(INDEX(Accounts!$D$2:$D$40,MATCH(B51,Accounts!$A$2:$A$40,0)),"Household")))</f>
        <v/>
      </c>
      <c r="L51" s="25" t="str">
        <f aca="false">IF(F51="","",SUMIFS($D$2:$D$3001,$F$2:$F$3001,F51))</f>
        <v/>
      </c>
      <c r="M51" s="23" t="str">
        <f aca="false">IF(A51="","",IF(E51="","Uncategorized",IF(I51="Unknown","Unknown category",IF(AND(I51="Transfer",F51=""),"Transfer needs ID",IF(AND(F51&lt;&gt;"",ABS(N(L51))&gt;0.009),"Unmatched transfer",IF(AND(LEFT(E51,6)="Rental",K51="Household"),"Rental row needs property",""))))))</f>
        <v/>
      </c>
    </row>
    <row r="52" customFormat="false" ht="15" hidden="false" customHeight="false" outlineLevel="0" collapsed="false">
      <c r="A52" s="21"/>
      <c r="D52" s="22"/>
      <c r="I52" s="23" t="str">
        <f aca="false">IF(E52="","",IFERROR(INDEX(Categories!$A$2:$A$200,MATCH(E52,Categories!$B$2:$B$200,0)),"Unknown"))</f>
        <v/>
      </c>
      <c r="J52" s="24" t="str">
        <f aca="false">IF(A52="","",DATE(YEAR(A52),MONTH(A52),1))</f>
        <v/>
      </c>
      <c r="K52" s="23" t="str">
        <f aca="false">IF(A52="","",IF(G52&lt;&gt;"",G52,IFERROR(INDEX(Accounts!$D$2:$D$40,MATCH(B52,Accounts!$A$2:$A$40,0)),"Household")))</f>
        <v/>
      </c>
      <c r="L52" s="25" t="str">
        <f aca="false">IF(F52="","",SUMIFS($D$2:$D$3001,$F$2:$F$3001,F52))</f>
        <v/>
      </c>
      <c r="M52" s="23" t="str">
        <f aca="false">IF(A52="","",IF(E52="","Uncategorized",IF(I52="Unknown","Unknown category",IF(AND(I52="Transfer",F52=""),"Transfer needs ID",IF(AND(F52&lt;&gt;"",ABS(N(L52))&gt;0.009),"Unmatched transfer",IF(AND(LEFT(E52,6)="Rental",K52="Household"),"Rental row needs property",""))))))</f>
        <v/>
      </c>
    </row>
    <row r="53" customFormat="false" ht="15" hidden="false" customHeight="false" outlineLevel="0" collapsed="false">
      <c r="A53" s="21"/>
      <c r="D53" s="22"/>
      <c r="I53" s="23" t="str">
        <f aca="false">IF(E53="","",IFERROR(INDEX(Categories!$A$2:$A$200,MATCH(E53,Categories!$B$2:$B$200,0)),"Unknown"))</f>
        <v/>
      </c>
      <c r="J53" s="24" t="str">
        <f aca="false">IF(A53="","",DATE(YEAR(A53),MONTH(A53),1))</f>
        <v/>
      </c>
      <c r="K53" s="23" t="str">
        <f aca="false">IF(A53="","",IF(G53&lt;&gt;"",G53,IFERROR(INDEX(Accounts!$D$2:$D$40,MATCH(B53,Accounts!$A$2:$A$40,0)),"Household")))</f>
        <v/>
      </c>
      <c r="L53" s="25" t="str">
        <f aca="false">IF(F53="","",SUMIFS($D$2:$D$3001,$F$2:$F$3001,F53))</f>
        <v/>
      </c>
      <c r="M53" s="23" t="str">
        <f aca="false">IF(A53="","",IF(E53="","Uncategorized",IF(I53="Unknown","Unknown category",IF(AND(I53="Transfer",F53=""),"Transfer needs ID",IF(AND(F53&lt;&gt;"",ABS(N(L53))&gt;0.009),"Unmatched transfer",IF(AND(LEFT(E53,6)="Rental",K53="Household"),"Rental row needs property",""))))))</f>
        <v/>
      </c>
    </row>
    <row r="54" customFormat="false" ht="15" hidden="false" customHeight="false" outlineLevel="0" collapsed="false">
      <c r="A54" s="21"/>
      <c r="D54" s="22"/>
      <c r="I54" s="23" t="str">
        <f aca="false">IF(E54="","",IFERROR(INDEX(Categories!$A$2:$A$200,MATCH(E54,Categories!$B$2:$B$200,0)),"Unknown"))</f>
        <v/>
      </c>
      <c r="J54" s="24" t="str">
        <f aca="false">IF(A54="","",DATE(YEAR(A54),MONTH(A54),1))</f>
        <v/>
      </c>
      <c r="K54" s="23" t="str">
        <f aca="false">IF(A54="","",IF(G54&lt;&gt;"",G54,IFERROR(INDEX(Accounts!$D$2:$D$40,MATCH(B54,Accounts!$A$2:$A$40,0)),"Household")))</f>
        <v/>
      </c>
      <c r="L54" s="25" t="str">
        <f aca="false">IF(F54="","",SUMIFS($D$2:$D$3001,$F$2:$F$3001,F54))</f>
        <v/>
      </c>
      <c r="M54" s="23" t="str">
        <f aca="false">IF(A54="","",IF(E54="","Uncategorized",IF(I54="Unknown","Unknown category",IF(AND(I54="Transfer",F54=""),"Transfer needs ID",IF(AND(F54&lt;&gt;"",ABS(N(L54))&gt;0.009),"Unmatched transfer",IF(AND(LEFT(E54,6)="Rental",K54="Household"),"Rental row needs property",""))))))</f>
        <v/>
      </c>
    </row>
    <row r="55" customFormat="false" ht="15" hidden="false" customHeight="false" outlineLevel="0" collapsed="false">
      <c r="A55" s="21"/>
      <c r="D55" s="22"/>
      <c r="I55" s="23" t="str">
        <f aca="false">IF(E55="","",IFERROR(INDEX(Categories!$A$2:$A$200,MATCH(E55,Categories!$B$2:$B$200,0)),"Unknown"))</f>
        <v/>
      </c>
      <c r="J55" s="24" t="str">
        <f aca="false">IF(A55="","",DATE(YEAR(A55),MONTH(A55),1))</f>
        <v/>
      </c>
      <c r="K55" s="23" t="str">
        <f aca="false">IF(A55="","",IF(G55&lt;&gt;"",G55,IFERROR(INDEX(Accounts!$D$2:$D$40,MATCH(B55,Accounts!$A$2:$A$40,0)),"Household")))</f>
        <v/>
      </c>
      <c r="L55" s="25" t="str">
        <f aca="false">IF(F55="","",SUMIFS($D$2:$D$3001,$F$2:$F$3001,F55))</f>
        <v/>
      </c>
      <c r="M55" s="23" t="str">
        <f aca="false">IF(A55="","",IF(E55="","Uncategorized",IF(I55="Unknown","Unknown category",IF(AND(I55="Transfer",F55=""),"Transfer needs ID",IF(AND(F55&lt;&gt;"",ABS(N(L55))&gt;0.009),"Unmatched transfer",IF(AND(LEFT(E55,6)="Rental",K55="Household"),"Rental row needs property",""))))))</f>
        <v/>
      </c>
    </row>
    <row r="56" customFormat="false" ht="15" hidden="false" customHeight="false" outlineLevel="0" collapsed="false">
      <c r="A56" s="21"/>
      <c r="D56" s="22"/>
      <c r="I56" s="23" t="str">
        <f aca="false">IF(E56="","",IFERROR(INDEX(Categories!$A$2:$A$200,MATCH(E56,Categories!$B$2:$B$200,0)),"Unknown"))</f>
        <v/>
      </c>
      <c r="J56" s="24" t="str">
        <f aca="false">IF(A56="","",DATE(YEAR(A56),MONTH(A56),1))</f>
        <v/>
      </c>
      <c r="K56" s="23" t="str">
        <f aca="false">IF(A56="","",IF(G56&lt;&gt;"",G56,IFERROR(INDEX(Accounts!$D$2:$D$40,MATCH(B56,Accounts!$A$2:$A$40,0)),"Household")))</f>
        <v/>
      </c>
      <c r="L56" s="25" t="str">
        <f aca="false">IF(F56="","",SUMIFS($D$2:$D$3001,$F$2:$F$3001,F56))</f>
        <v/>
      </c>
      <c r="M56" s="23" t="str">
        <f aca="false">IF(A56="","",IF(E56="","Uncategorized",IF(I56="Unknown","Unknown category",IF(AND(I56="Transfer",F56=""),"Transfer needs ID",IF(AND(F56&lt;&gt;"",ABS(N(L56))&gt;0.009),"Unmatched transfer",IF(AND(LEFT(E56,6)="Rental",K56="Household"),"Rental row needs property",""))))))</f>
        <v/>
      </c>
    </row>
    <row r="57" customFormat="false" ht="15" hidden="false" customHeight="false" outlineLevel="0" collapsed="false">
      <c r="A57" s="21"/>
      <c r="D57" s="22"/>
      <c r="I57" s="23" t="str">
        <f aca="false">IF(E57="","",IFERROR(INDEX(Categories!$A$2:$A$200,MATCH(E57,Categories!$B$2:$B$200,0)),"Unknown"))</f>
        <v/>
      </c>
      <c r="J57" s="24" t="str">
        <f aca="false">IF(A57="","",DATE(YEAR(A57),MONTH(A57),1))</f>
        <v/>
      </c>
      <c r="K57" s="23" t="str">
        <f aca="false">IF(A57="","",IF(G57&lt;&gt;"",G57,IFERROR(INDEX(Accounts!$D$2:$D$40,MATCH(B57,Accounts!$A$2:$A$40,0)),"Household")))</f>
        <v/>
      </c>
      <c r="L57" s="25" t="str">
        <f aca="false">IF(F57="","",SUMIFS($D$2:$D$3001,$F$2:$F$3001,F57))</f>
        <v/>
      </c>
      <c r="M57" s="23" t="str">
        <f aca="false">IF(A57="","",IF(E57="","Uncategorized",IF(I57="Unknown","Unknown category",IF(AND(I57="Transfer",F57=""),"Transfer needs ID",IF(AND(F57&lt;&gt;"",ABS(N(L57))&gt;0.009),"Unmatched transfer",IF(AND(LEFT(E57,6)="Rental",K57="Household"),"Rental row needs property",""))))))</f>
        <v/>
      </c>
    </row>
    <row r="58" customFormat="false" ht="15" hidden="false" customHeight="false" outlineLevel="0" collapsed="false">
      <c r="A58" s="21"/>
      <c r="D58" s="22"/>
      <c r="I58" s="23" t="str">
        <f aca="false">IF(E58="","",IFERROR(INDEX(Categories!$A$2:$A$200,MATCH(E58,Categories!$B$2:$B$200,0)),"Unknown"))</f>
        <v/>
      </c>
      <c r="J58" s="24" t="str">
        <f aca="false">IF(A58="","",DATE(YEAR(A58),MONTH(A58),1))</f>
        <v/>
      </c>
      <c r="K58" s="23" t="str">
        <f aca="false">IF(A58="","",IF(G58&lt;&gt;"",G58,IFERROR(INDEX(Accounts!$D$2:$D$40,MATCH(B58,Accounts!$A$2:$A$40,0)),"Household")))</f>
        <v/>
      </c>
      <c r="L58" s="25" t="str">
        <f aca="false">IF(F58="","",SUMIFS($D$2:$D$3001,$F$2:$F$3001,F58))</f>
        <v/>
      </c>
      <c r="M58" s="23" t="str">
        <f aca="false">IF(A58="","",IF(E58="","Uncategorized",IF(I58="Unknown","Unknown category",IF(AND(I58="Transfer",F58=""),"Transfer needs ID",IF(AND(F58&lt;&gt;"",ABS(N(L58))&gt;0.009),"Unmatched transfer",IF(AND(LEFT(E58,6)="Rental",K58="Household"),"Rental row needs property",""))))))</f>
        <v/>
      </c>
    </row>
    <row r="59" customFormat="false" ht="15" hidden="false" customHeight="false" outlineLevel="0" collapsed="false">
      <c r="A59" s="21"/>
      <c r="D59" s="22"/>
      <c r="I59" s="23" t="str">
        <f aca="false">IF(E59="","",IFERROR(INDEX(Categories!$A$2:$A$200,MATCH(E59,Categories!$B$2:$B$200,0)),"Unknown"))</f>
        <v/>
      </c>
      <c r="J59" s="24" t="str">
        <f aca="false">IF(A59="","",DATE(YEAR(A59),MONTH(A59),1))</f>
        <v/>
      </c>
      <c r="K59" s="23" t="str">
        <f aca="false">IF(A59="","",IF(G59&lt;&gt;"",G59,IFERROR(INDEX(Accounts!$D$2:$D$40,MATCH(B59,Accounts!$A$2:$A$40,0)),"Household")))</f>
        <v/>
      </c>
      <c r="L59" s="25" t="str">
        <f aca="false">IF(F59="","",SUMIFS($D$2:$D$3001,$F$2:$F$3001,F59))</f>
        <v/>
      </c>
      <c r="M59" s="23" t="str">
        <f aca="false">IF(A59="","",IF(E59="","Uncategorized",IF(I59="Unknown","Unknown category",IF(AND(I59="Transfer",F59=""),"Transfer needs ID",IF(AND(F59&lt;&gt;"",ABS(N(L59))&gt;0.009),"Unmatched transfer",IF(AND(LEFT(E59,6)="Rental",K59="Household"),"Rental row needs property",""))))))</f>
        <v/>
      </c>
    </row>
    <row r="60" customFormat="false" ht="15" hidden="false" customHeight="false" outlineLevel="0" collapsed="false">
      <c r="A60" s="21"/>
      <c r="D60" s="22"/>
      <c r="I60" s="23" t="str">
        <f aca="false">IF(E60="","",IFERROR(INDEX(Categories!$A$2:$A$200,MATCH(E60,Categories!$B$2:$B$200,0)),"Unknown"))</f>
        <v/>
      </c>
      <c r="J60" s="24" t="str">
        <f aca="false">IF(A60="","",DATE(YEAR(A60),MONTH(A60),1))</f>
        <v/>
      </c>
      <c r="K60" s="23" t="str">
        <f aca="false">IF(A60="","",IF(G60&lt;&gt;"",G60,IFERROR(INDEX(Accounts!$D$2:$D$40,MATCH(B60,Accounts!$A$2:$A$40,0)),"Household")))</f>
        <v/>
      </c>
      <c r="L60" s="25" t="str">
        <f aca="false">IF(F60="","",SUMIFS($D$2:$D$3001,$F$2:$F$3001,F60))</f>
        <v/>
      </c>
      <c r="M60" s="23" t="str">
        <f aca="false">IF(A60="","",IF(E60="","Uncategorized",IF(I60="Unknown","Unknown category",IF(AND(I60="Transfer",F60=""),"Transfer needs ID",IF(AND(F60&lt;&gt;"",ABS(N(L60))&gt;0.009),"Unmatched transfer",IF(AND(LEFT(E60,6)="Rental",K60="Household"),"Rental row needs property",""))))))</f>
        <v/>
      </c>
    </row>
    <row r="61" customFormat="false" ht="15" hidden="false" customHeight="false" outlineLevel="0" collapsed="false">
      <c r="A61" s="21"/>
      <c r="D61" s="22"/>
      <c r="I61" s="23" t="str">
        <f aca="false">IF(E61="","",IFERROR(INDEX(Categories!$A$2:$A$200,MATCH(E61,Categories!$B$2:$B$200,0)),"Unknown"))</f>
        <v/>
      </c>
      <c r="J61" s="24" t="str">
        <f aca="false">IF(A61="","",DATE(YEAR(A61),MONTH(A61),1))</f>
        <v/>
      </c>
      <c r="K61" s="23" t="str">
        <f aca="false">IF(A61="","",IF(G61&lt;&gt;"",G61,IFERROR(INDEX(Accounts!$D$2:$D$40,MATCH(B61,Accounts!$A$2:$A$40,0)),"Household")))</f>
        <v/>
      </c>
      <c r="L61" s="25" t="str">
        <f aca="false">IF(F61="","",SUMIFS($D$2:$D$3001,$F$2:$F$3001,F61))</f>
        <v/>
      </c>
      <c r="M61" s="23" t="str">
        <f aca="false">IF(A61="","",IF(E61="","Uncategorized",IF(I61="Unknown","Unknown category",IF(AND(I61="Transfer",F61=""),"Transfer needs ID",IF(AND(F61&lt;&gt;"",ABS(N(L61))&gt;0.009),"Unmatched transfer",IF(AND(LEFT(E61,6)="Rental",K61="Household"),"Rental row needs property",""))))))</f>
        <v/>
      </c>
    </row>
    <row r="62" customFormat="false" ht="15" hidden="false" customHeight="false" outlineLevel="0" collapsed="false">
      <c r="A62" s="21"/>
      <c r="D62" s="22"/>
      <c r="I62" s="23" t="str">
        <f aca="false">IF(E62="","",IFERROR(INDEX(Categories!$A$2:$A$200,MATCH(E62,Categories!$B$2:$B$200,0)),"Unknown"))</f>
        <v/>
      </c>
      <c r="J62" s="24" t="str">
        <f aca="false">IF(A62="","",DATE(YEAR(A62),MONTH(A62),1))</f>
        <v/>
      </c>
      <c r="K62" s="23" t="str">
        <f aca="false">IF(A62="","",IF(G62&lt;&gt;"",G62,IFERROR(INDEX(Accounts!$D$2:$D$40,MATCH(B62,Accounts!$A$2:$A$40,0)),"Household")))</f>
        <v/>
      </c>
      <c r="L62" s="25" t="str">
        <f aca="false">IF(F62="","",SUMIFS($D$2:$D$3001,$F$2:$F$3001,F62))</f>
        <v/>
      </c>
      <c r="M62" s="23" t="str">
        <f aca="false">IF(A62="","",IF(E62="","Uncategorized",IF(I62="Unknown","Unknown category",IF(AND(I62="Transfer",F62=""),"Transfer needs ID",IF(AND(F62&lt;&gt;"",ABS(N(L62))&gt;0.009),"Unmatched transfer",IF(AND(LEFT(E62,6)="Rental",K62="Household"),"Rental row needs property",""))))))</f>
        <v/>
      </c>
    </row>
    <row r="63" customFormat="false" ht="15" hidden="false" customHeight="false" outlineLevel="0" collapsed="false">
      <c r="A63" s="21"/>
      <c r="D63" s="22"/>
      <c r="I63" s="23" t="str">
        <f aca="false">IF(E63="","",IFERROR(INDEX(Categories!$A$2:$A$200,MATCH(E63,Categories!$B$2:$B$200,0)),"Unknown"))</f>
        <v/>
      </c>
      <c r="J63" s="24" t="str">
        <f aca="false">IF(A63="","",DATE(YEAR(A63),MONTH(A63),1))</f>
        <v/>
      </c>
      <c r="K63" s="23" t="str">
        <f aca="false">IF(A63="","",IF(G63&lt;&gt;"",G63,IFERROR(INDEX(Accounts!$D$2:$D$40,MATCH(B63,Accounts!$A$2:$A$40,0)),"Household")))</f>
        <v/>
      </c>
      <c r="L63" s="25" t="str">
        <f aca="false">IF(F63="","",SUMIFS($D$2:$D$3001,$F$2:$F$3001,F63))</f>
        <v/>
      </c>
      <c r="M63" s="23" t="str">
        <f aca="false">IF(A63="","",IF(E63="","Uncategorized",IF(I63="Unknown","Unknown category",IF(AND(I63="Transfer",F63=""),"Transfer needs ID",IF(AND(F63&lt;&gt;"",ABS(N(L63))&gt;0.009),"Unmatched transfer",IF(AND(LEFT(E63,6)="Rental",K63="Household"),"Rental row needs property",""))))))</f>
        <v/>
      </c>
    </row>
    <row r="64" customFormat="false" ht="15" hidden="false" customHeight="false" outlineLevel="0" collapsed="false">
      <c r="A64" s="21"/>
      <c r="D64" s="22"/>
      <c r="I64" s="23" t="str">
        <f aca="false">IF(E64="","",IFERROR(INDEX(Categories!$A$2:$A$200,MATCH(E64,Categories!$B$2:$B$200,0)),"Unknown"))</f>
        <v/>
      </c>
      <c r="J64" s="24" t="str">
        <f aca="false">IF(A64="","",DATE(YEAR(A64),MONTH(A64),1))</f>
        <v/>
      </c>
      <c r="K64" s="23" t="str">
        <f aca="false">IF(A64="","",IF(G64&lt;&gt;"",G64,IFERROR(INDEX(Accounts!$D$2:$D$40,MATCH(B64,Accounts!$A$2:$A$40,0)),"Household")))</f>
        <v/>
      </c>
      <c r="L64" s="25" t="str">
        <f aca="false">IF(F64="","",SUMIFS($D$2:$D$3001,$F$2:$F$3001,F64))</f>
        <v/>
      </c>
      <c r="M64" s="23" t="str">
        <f aca="false">IF(A64="","",IF(E64="","Uncategorized",IF(I64="Unknown","Unknown category",IF(AND(I64="Transfer",F64=""),"Transfer needs ID",IF(AND(F64&lt;&gt;"",ABS(N(L64))&gt;0.009),"Unmatched transfer",IF(AND(LEFT(E64,6)="Rental",K64="Household"),"Rental row needs property",""))))))</f>
        <v/>
      </c>
    </row>
    <row r="65" customFormat="false" ht="15" hidden="false" customHeight="false" outlineLevel="0" collapsed="false">
      <c r="A65" s="21"/>
      <c r="D65" s="22"/>
      <c r="I65" s="23" t="str">
        <f aca="false">IF(E65="","",IFERROR(INDEX(Categories!$A$2:$A$200,MATCH(E65,Categories!$B$2:$B$200,0)),"Unknown"))</f>
        <v/>
      </c>
      <c r="J65" s="24" t="str">
        <f aca="false">IF(A65="","",DATE(YEAR(A65),MONTH(A65),1))</f>
        <v/>
      </c>
      <c r="K65" s="23" t="str">
        <f aca="false">IF(A65="","",IF(G65&lt;&gt;"",G65,IFERROR(INDEX(Accounts!$D$2:$D$40,MATCH(B65,Accounts!$A$2:$A$40,0)),"Household")))</f>
        <v/>
      </c>
      <c r="L65" s="25" t="str">
        <f aca="false">IF(F65="","",SUMIFS($D$2:$D$3001,$F$2:$F$3001,F65))</f>
        <v/>
      </c>
      <c r="M65" s="23" t="str">
        <f aca="false">IF(A65="","",IF(E65="","Uncategorized",IF(I65="Unknown","Unknown category",IF(AND(I65="Transfer",F65=""),"Transfer needs ID",IF(AND(F65&lt;&gt;"",ABS(N(L65))&gt;0.009),"Unmatched transfer",IF(AND(LEFT(E65,6)="Rental",K65="Household"),"Rental row needs property",""))))))</f>
        <v/>
      </c>
    </row>
    <row r="66" customFormat="false" ht="15" hidden="false" customHeight="false" outlineLevel="0" collapsed="false">
      <c r="A66" s="21"/>
      <c r="D66" s="22"/>
      <c r="I66" s="23" t="str">
        <f aca="false">IF(E66="","",IFERROR(INDEX(Categories!$A$2:$A$200,MATCH(E66,Categories!$B$2:$B$200,0)),"Unknown"))</f>
        <v/>
      </c>
      <c r="J66" s="24" t="str">
        <f aca="false">IF(A66="","",DATE(YEAR(A66),MONTH(A66),1))</f>
        <v/>
      </c>
      <c r="K66" s="23" t="str">
        <f aca="false">IF(A66="","",IF(G66&lt;&gt;"",G66,IFERROR(INDEX(Accounts!$D$2:$D$40,MATCH(B66,Accounts!$A$2:$A$40,0)),"Household")))</f>
        <v/>
      </c>
      <c r="L66" s="25" t="str">
        <f aca="false">IF(F66="","",SUMIFS($D$2:$D$3001,$F$2:$F$3001,F66))</f>
        <v/>
      </c>
      <c r="M66" s="23" t="str">
        <f aca="false">IF(A66="","",IF(E66="","Uncategorized",IF(I66="Unknown","Unknown category",IF(AND(I66="Transfer",F66=""),"Transfer needs ID",IF(AND(F66&lt;&gt;"",ABS(N(L66))&gt;0.009),"Unmatched transfer",IF(AND(LEFT(E66,6)="Rental",K66="Household"),"Rental row needs property",""))))))</f>
        <v/>
      </c>
    </row>
    <row r="67" customFormat="false" ht="15" hidden="false" customHeight="false" outlineLevel="0" collapsed="false">
      <c r="A67" s="21"/>
      <c r="D67" s="22"/>
      <c r="I67" s="23" t="str">
        <f aca="false">IF(E67="","",IFERROR(INDEX(Categories!$A$2:$A$200,MATCH(E67,Categories!$B$2:$B$200,0)),"Unknown"))</f>
        <v/>
      </c>
      <c r="J67" s="24" t="str">
        <f aca="false">IF(A67="","",DATE(YEAR(A67),MONTH(A67),1))</f>
        <v/>
      </c>
      <c r="K67" s="23" t="str">
        <f aca="false">IF(A67="","",IF(G67&lt;&gt;"",G67,IFERROR(INDEX(Accounts!$D$2:$D$40,MATCH(B67,Accounts!$A$2:$A$40,0)),"Household")))</f>
        <v/>
      </c>
      <c r="L67" s="25" t="str">
        <f aca="false">IF(F67="","",SUMIFS($D$2:$D$3001,$F$2:$F$3001,F67))</f>
        <v/>
      </c>
      <c r="M67" s="23" t="str">
        <f aca="false">IF(A67="","",IF(E67="","Uncategorized",IF(I67="Unknown","Unknown category",IF(AND(I67="Transfer",F67=""),"Transfer needs ID",IF(AND(F67&lt;&gt;"",ABS(N(L67))&gt;0.009),"Unmatched transfer",IF(AND(LEFT(E67,6)="Rental",K67="Household"),"Rental row needs property",""))))))</f>
        <v/>
      </c>
    </row>
    <row r="68" customFormat="false" ht="15" hidden="false" customHeight="false" outlineLevel="0" collapsed="false">
      <c r="A68" s="21"/>
      <c r="D68" s="22"/>
      <c r="I68" s="23" t="str">
        <f aca="false">IF(E68="","",IFERROR(INDEX(Categories!$A$2:$A$200,MATCH(E68,Categories!$B$2:$B$200,0)),"Unknown"))</f>
        <v/>
      </c>
      <c r="J68" s="24" t="str">
        <f aca="false">IF(A68="","",DATE(YEAR(A68),MONTH(A68),1))</f>
        <v/>
      </c>
      <c r="K68" s="23" t="str">
        <f aca="false">IF(A68="","",IF(G68&lt;&gt;"",G68,IFERROR(INDEX(Accounts!$D$2:$D$40,MATCH(B68,Accounts!$A$2:$A$40,0)),"Household")))</f>
        <v/>
      </c>
      <c r="L68" s="25" t="str">
        <f aca="false">IF(F68="","",SUMIFS($D$2:$D$3001,$F$2:$F$3001,F68))</f>
        <v/>
      </c>
      <c r="M68" s="23" t="str">
        <f aca="false">IF(A68="","",IF(E68="","Uncategorized",IF(I68="Unknown","Unknown category",IF(AND(I68="Transfer",F68=""),"Transfer needs ID",IF(AND(F68&lt;&gt;"",ABS(N(L68))&gt;0.009),"Unmatched transfer",IF(AND(LEFT(E68,6)="Rental",K68="Household"),"Rental row needs property",""))))))</f>
        <v/>
      </c>
    </row>
    <row r="69" customFormat="false" ht="15" hidden="false" customHeight="false" outlineLevel="0" collapsed="false">
      <c r="A69" s="21"/>
      <c r="D69" s="22"/>
      <c r="I69" s="23" t="str">
        <f aca="false">IF(E69="","",IFERROR(INDEX(Categories!$A$2:$A$200,MATCH(E69,Categories!$B$2:$B$200,0)),"Unknown"))</f>
        <v/>
      </c>
      <c r="J69" s="24" t="str">
        <f aca="false">IF(A69="","",DATE(YEAR(A69),MONTH(A69),1))</f>
        <v/>
      </c>
      <c r="K69" s="23" t="str">
        <f aca="false">IF(A69="","",IF(G69&lt;&gt;"",G69,IFERROR(INDEX(Accounts!$D$2:$D$40,MATCH(B69,Accounts!$A$2:$A$40,0)),"Household")))</f>
        <v/>
      </c>
      <c r="L69" s="25" t="str">
        <f aca="false">IF(F69="","",SUMIFS($D$2:$D$3001,$F$2:$F$3001,F69))</f>
        <v/>
      </c>
      <c r="M69" s="23" t="str">
        <f aca="false">IF(A69="","",IF(E69="","Uncategorized",IF(I69="Unknown","Unknown category",IF(AND(I69="Transfer",F69=""),"Transfer needs ID",IF(AND(F69&lt;&gt;"",ABS(N(L69))&gt;0.009),"Unmatched transfer",IF(AND(LEFT(E69,6)="Rental",K69="Household"),"Rental row needs property",""))))))</f>
        <v/>
      </c>
    </row>
    <row r="70" customFormat="false" ht="15" hidden="false" customHeight="false" outlineLevel="0" collapsed="false">
      <c r="A70" s="21"/>
      <c r="D70" s="22"/>
      <c r="I70" s="23" t="str">
        <f aca="false">IF(E70="","",IFERROR(INDEX(Categories!$A$2:$A$200,MATCH(E70,Categories!$B$2:$B$200,0)),"Unknown"))</f>
        <v/>
      </c>
      <c r="J70" s="24" t="str">
        <f aca="false">IF(A70="","",DATE(YEAR(A70),MONTH(A70),1))</f>
        <v/>
      </c>
      <c r="K70" s="23" t="str">
        <f aca="false">IF(A70="","",IF(G70&lt;&gt;"",G70,IFERROR(INDEX(Accounts!$D$2:$D$40,MATCH(B70,Accounts!$A$2:$A$40,0)),"Household")))</f>
        <v/>
      </c>
      <c r="L70" s="25" t="str">
        <f aca="false">IF(F70="","",SUMIFS($D$2:$D$3001,$F$2:$F$3001,F70))</f>
        <v/>
      </c>
      <c r="M70" s="23" t="str">
        <f aca="false">IF(A70="","",IF(E70="","Uncategorized",IF(I70="Unknown","Unknown category",IF(AND(I70="Transfer",F70=""),"Transfer needs ID",IF(AND(F70&lt;&gt;"",ABS(N(L70))&gt;0.009),"Unmatched transfer",IF(AND(LEFT(E70,6)="Rental",K70="Household"),"Rental row needs property",""))))))</f>
        <v/>
      </c>
    </row>
    <row r="71" customFormat="false" ht="15" hidden="false" customHeight="false" outlineLevel="0" collapsed="false">
      <c r="A71" s="21"/>
      <c r="D71" s="22"/>
      <c r="I71" s="23" t="str">
        <f aca="false">IF(E71="","",IFERROR(INDEX(Categories!$A$2:$A$200,MATCH(E71,Categories!$B$2:$B$200,0)),"Unknown"))</f>
        <v/>
      </c>
      <c r="J71" s="24" t="str">
        <f aca="false">IF(A71="","",DATE(YEAR(A71),MONTH(A71),1))</f>
        <v/>
      </c>
      <c r="K71" s="23" t="str">
        <f aca="false">IF(A71="","",IF(G71&lt;&gt;"",G71,IFERROR(INDEX(Accounts!$D$2:$D$40,MATCH(B71,Accounts!$A$2:$A$40,0)),"Household")))</f>
        <v/>
      </c>
      <c r="L71" s="25" t="str">
        <f aca="false">IF(F71="","",SUMIFS($D$2:$D$3001,$F$2:$F$3001,F71))</f>
        <v/>
      </c>
      <c r="M71" s="23" t="str">
        <f aca="false">IF(A71="","",IF(E71="","Uncategorized",IF(I71="Unknown","Unknown category",IF(AND(I71="Transfer",F71=""),"Transfer needs ID",IF(AND(F71&lt;&gt;"",ABS(N(L71))&gt;0.009),"Unmatched transfer",IF(AND(LEFT(E71,6)="Rental",K71="Household"),"Rental row needs property",""))))))</f>
        <v/>
      </c>
    </row>
    <row r="72" customFormat="false" ht="15" hidden="false" customHeight="false" outlineLevel="0" collapsed="false">
      <c r="A72" s="21"/>
      <c r="D72" s="22"/>
      <c r="I72" s="23" t="str">
        <f aca="false">IF(E72="","",IFERROR(INDEX(Categories!$A$2:$A$200,MATCH(E72,Categories!$B$2:$B$200,0)),"Unknown"))</f>
        <v/>
      </c>
      <c r="J72" s="24" t="str">
        <f aca="false">IF(A72="","",DATE(YEAR(A72),MONTH(A72),1))</f>
        <v/>
      </c>
      <c r="K72" s="23" t="str">
        <f aca="false">IF(A72="","",IF(G72&lt;&gt;"",G72,IFERROR(INDEX(Accounts!$D$2:$D$40,MATCH(B72,Accounts!$A$2:$A$40,0)),"Household")))</f>
        <v/>
      </c>
      <c r="L72" s="25" t="str">
        <f aca="false">IF(F72="","",SUMIFS($D$2:$D$3001,$F$2:$F$3001,F72))</f>
        <v/>
      </c>
      <c r="M72" s="23" t="str">
        <f aca="false">IF(A72="","",IF(E72="","Uncategorized",IF(I72="Unknown","Unknown category",IF(AND(I72="Transfer",F72=""),"Transfer needs ID",IF(AND(F72&lt;&gt;"",ABS(N(L72))&gt;0.009),"Unmatched transfer",IF(AND(LEFT(E72,6)="Rental",K72="Household"),"Rental row needs property",""))))))</f>
        <v/>
      </c>
    </row>
    <row r="73" customFormat="false" ht="15" hidden="false" customHeight="false" outlineLevel="0" collapsed="false">
      <c r="A73" s="21"/>
      <c r="D73" s="22"/>
      <c r="I73" s="23" t="str">
        <f aca="false">IF(E73="","",IFERROR(INDEX(Categories!$A$2:$A$200,MATCH(E73,Categories!$B$2:$B$200,0)),"Unknown"))</f>
        <v/>
      </c>
      <c r="J73" s="24" t="str">
        <f aca="false">IF(A73="","",DATE(YEAR(A73),MONTH(A73),1))</f>
        <v/>
      </c>
      <c r="K73" s="23" t="str">
        <f aca="false">IF(A73="","",IF(G73&lt;&gt;"",G73,IFERROR(INDEX(Accounts!$D$2:$D$40,MATCH(B73,Accounts!$A$2:$A$40,0)),"Household")))</f>
        <v/>
      </c>
      <c r="L73" s="25" t="str">
        <f aca="false">IF(F73="","",SUMIFS($D$2:$D$3001,$F$2:$F$3001,F73))</f>
        <v/>
      </c>
      <c r="M73" s="23" t="str">
        <f aca="false">IF(A73="","",IF(E73="","Uncategorized",IF(I73="Unknown","Unknown category",IF(AND(I73="Transfer",F73=""),"Transfer needs ID",IF(AND(F73&lt;&gt;"",ABS(N(L73))&gt;0.009),"Unmatched transfer",IF(AND(LEFT(E73,6)="Rental",K73="Household"),"Rental row needs property",""))))))</f>
        <v/>
      </c>
    </row>
    <row r="74" customFormat="false" ht="15" hidden="false" customHeight="false" outlineLevel="0" collapsed="false">
      <c r="A74" s="21"/>
      <c r="D74" s="22"/>
      <c r="I74" s="23" t="str">
        <f aca="false">IF(E74="","",IFERROR(INDEX(Categories!$A$2:$A$200,MATCH(E74,Categories!$B$2:$B$200,0)),"Unknown"))</f>
        <v/>
      </c>
      <c r="J74" s="24" t="str">
        <f aca="false">IF(A74="","",DATE(YEAR(A74),MONTH(A74),1))</f>
        <v/>
      </c>
      <c r="K74" s="23" t="str">
        <f aca="false">IF(A74="","",IF(G74&lt;&gt;"",G74,IFERROR(INDEX(Accounts!$D$2:$D$40,MATCH(B74,Accounts!$A$2:$A$40,0)),"Household")))</f>
        <v/>
      </c>
      <c r="L74" s="25" t="str">
        <f aca="false">IF(F74="","",SUMIFS($D$2:$D$3001,$F$2:$F$3001,F74))</f>
        <v/>
      </c>
      <c r="M74" s="23" t="str">
        <f aca="false">IF(A74="","",IF(E74="","Uncategorized",IF(I74="Unknown","Unknown category",IF(AND(I74="Transfer",F74=""),"Transfer needs ID",IF(AND(F74&lt;&gt;"",ABS(N(L74))&gt;0.009),"Unmatched transfer",IF(AND(LEFT(E74,6)="Rental",K74="Household"),"Rental row needs property",""))))))</f>
        <v/>
      </c>
    </row>
    <row r="75" customFormat="false" ht="15" hidden="false" customHeight="false" outlineLevel="0" collapsed="false">
      <c r="A75" s="21"/>
      <c r="D75" s="22"/>
      <c r="I75" s="23" t="str">
        <f aca="false">IF(E75="","",IFERROR(INDEX(Categories!$A$2:$A$200,MATCH(E75,Categories!$B$2:$B$200,0)),"Unknown"))</f>
        <v/>
      </c>
      <c r="J75" s="24" t="str">
        <f aca="false">IF(A75="","",DATE(YEAR(A75),MONTH(A75),1))</f>
        <v/>
      </c>
      <c r="K75" s="23" t="str">
        <f aca="false">IF(A75="","",IF(G75&lt;&gt;"",G75,IFERROR(INDEX(Accounts!$D$2:$D$40,MATCH(B75,Accounts!$A$2:$A$40,0)),"Household")))</f>
        <v/>
      </c>
      <c r="L75" s="25" t="str">
        <f aca="false">IF(F75="","",SUMIFS($D$2:$D$3001,$F$2:$F$3001,F75))</f>
        <v/>
      </c>
      <c r="M75" s="23" t="str">
        <f aca="false">IF(A75="","",IF(E75="","Uncategorized",IF(I75="Unknown","Unknown category",IF(AND(I75="Transfer",F75=""),"Transfer needs ID",IF(AND(F75&lt;&gt;"",ABS(N(L75))&gt;0.009),"Unmatched transfer",IF(AND(LEFT(E75,6)="Rental",K75="Household"),"Rental row needs property",""))))))</f>
        <v/>
      </c>
    </row>
    <row r="76" customFormat="false" ht="15" hidden="false" customHeight="false" outlineLevel="0" collapsed="false">
      <c r="A76" s="21"/>
      <c r="D76" s="22"/>
      <c r="I76" s="23" t="str">
        <f aca="false">IF(E76="","",IFERROR(INDEX(Categories!$A$2:$A$200,MATCH(E76,Categories!$B$2:$B$200,0)),"Unknown"))</f>
        <v/>
      </c>
      <c r="J76" s="24" t="str">
        <f aca="false">IF(A76="","",DATE(YEAR(A76),MONTH(A76),1))</f>
        <v/>
      </c>
      <c r="K76" s="23" t="str">
        <f aca="false">IF(A76="","",IF(G76&lt;&gt;"",G76,IFERROR(INDEX(Accounts!$D$2:$D$40,MATCH(B76,Accounts!$A$2:$A$40,0)),"Household")))</f>
        <v/>
      </c>
      <c r="L76" s="25" t="str">
        <f aca="false">IF(F76="","",SUMIFS($D$2:$D$3001,$F$2:$F$3001,F76))</f>
        <v/>
      </c>
      <c r="M76" s="23" t="str">
        <f aca="false">IF(A76="","",IF(E76="","Uncategorized",IF(I76="Unknown","Unknown category",IF(AND(I76="Transfer",F76=""),"Transfer needs ID",IF(AND(F76&lt;&gt;"",ABS(N(L76))&gt;0.009),"Unmatched transfer",IF(AND(LEFT(E76,6)="Rental",K76="Household"),"Rental row needs property",""))))))</f>
        <v/>
      </c>
    </row>
    <row r="77" customFormat="false" ht="15" hidden="false" customHeight="false" outlineLevel="0" collapsed="false">
      <c r="A77" s="21"/>
      <c r="D77" s="22"/>
      <c r="I77" s="23" t="str">
        <f aca="false">IF(E77="","",IFERROR(INDEX(Categories!$A$2:$A$200,MATCH(E77,Categories!$B$2:$B$200,0)),"Unknown"))</f>
        <v/>
      </c>
      <c r="J77" s="24" t="str">
        <f aca="false">IF(A77="","",DATE(YEAR(A77),MONTH(A77),1))</f>
        <v/>
      </c>
      <c r="K77" s="23" t="str">
        <f aca="false">IF(A77="","",IF(G77&lt;&gt;"",G77,IFERROR(INDEX(Accounts!$D$2:$D$40,MATCH(B77,Accounts!$A$2:$A$40,0)),"Household")))</f>
        <v/>
      </c>
      <c r="L77" s="25" t="str">
        <f aca="false">IF(F77="","",SUMIFS($D$2:$D$3001,$F$2:$F$3001,F77))</f>
        <v/>
      </c>
      <c r="M77" s="23" t="str">
        <f aca="false">IF(A77="","",IF(E77="","Uncategorized",IF(I77="Unknown","Unknown category",IF(AND(I77="Transfer",F77=""),"Transfer needs ID",IF(AND(F77&lt;&gt;"",ABS(N(L77))&gt;0.009),"Unmatched transfer",IF(AND(LEFT(E77,6)="Rental",K77="Household"),"Rental row needs property",""))))))</f>
        <v/>
      </c>
    </row>
    <row r="78" customFormat="false" ht="15" hidden="false" customHeight="false" outlineLevel="0" collapsed="false">
      <c r="A78" s="21"/>
      <c r="D78" s="22"/>
      <c r="I78" s="23" t="str">
        <f aca="false">IF(E78="","",IFERROR(INDEX(Categories!$A$2:$A$200,MATCH(E78,Categories!$B$2:$B$200,0)),"Unknown"))</f>
        <v/>
      </c>
      <c r="J78" s="24" t="str">
        <f aca="false">IF(A78="","",DATE(YEAR(A78),MONTH(A78),1))</f>
        <v/>
      </c>
      <c r="K78" s="23" t="str">
        <f aca="false">IF(A78="","",IF(G78&lt;&gt;"",G78,IFERROR(INDEX(Accounts!$D$2:$D$40,MATCH(B78,Accounts!$A$2:$A$40,0)),"Household")))</f>
        <v/>
      </c>
      <c r="L78" s="25" t="str">
        <f aca="false">IF(F78="","",SUMIFS($D$2:$D$3001,$F$2:$F$3001,F78))</f>
        <v/>
      </c>
      <c r="M78" s="23" t="str">
        <f aca="false">IF(A78="","",IF(E78="","Uncategorized",IF(I78="Unknown","Unknown category",IF(AND(I78="Transfer",F78=""),"Transfer needs ID",IF(AND(F78&lt;&gt;"",ABS(N(L78))&gt;0.009),"Unmatched transfer",IF(AND(LEFT(E78,6)="Rental",K78="Household"),"Rental row needs property",""))))))</f>
        <v/>
      </c>
    </row>
    <row r="79" customFormat="false" ht="15" hidden="false" customHeight="false" outlineLevel="0" collapsed="false">
      <c r="A79" s="21"/>
      <c r="D79" s="22"/>
      <c r="I79" s="23" t="str">
        <f aca="false">IF(E79="","",IFERROR(INDEX(Categories!$A$2:$A$200,MATCH(E79,Categories!$B$2:$B$200,0)),"Unknown"))</f>
        <v/>
      </c>
      <c r="J79" s="24" t="str">
        <f aca="false">IF(A79="","",DATE(YEAR(A79),MONTH(A79),1))</f>
        <v/>
      </c>
      <c r="K79" s="23" t="str">
        <f aca="false">IF(A79="","",IF(G79&lt;&gt;"",G79,IFERROR(INDEX(Accounts!$D$2:$D$40,MATCH(B79,Accounts!$A$2:$A$40,0)),"Household")))</f>
        <v/>
      </c>
      <c r="L79" s="25" t="str">
        <f aca="false">IF(F79="","",SUMIFS($D$2:$D$3001,$F$2:$F$3001,F79))</f>
        <v/>
      </c>
      <c r="M79" s="23" t="str">
        <f aca="false">IF(A79="","",IF(E79="","Uncategorized",IF(I79="Unknown","Unknown category",IF(AND(I79="Transfer",F79=""),"Transfer needs ID",IF(AND(F79&lt;&gt;"",ABS(N(L79))&gt;0.009),"Unmatched transfer",IF(AND(LEFT(E79,6)="Rental",K79="Household"),"Rental row needs property",""))))))</f>
        <v/>
      </c>
    </row>
    <row r="80" customFormat="false" ht="15" hidden="false" customHeight="false" outlineLevel="0" collapsed="false">
      <c r="A80" s="21"/>
      <c r="D80" s="22"/>
      <c r="I80" s="23" t="str">
        <f aca="false">IF(E80="","",IFERROR(INDEX(Categories!$A$2:$A$200,MATCH(E80,Categories!$B$2:$B$200,0)),"Unknown"))</f>
        <v/>
      </c>
      <c r="J80" s="24" t="str">
        <f aca="false">IF(A80="","",DATE(YEAR(A80),MONTH(A80),1))</f>
        <v/>
      </c>
      <c r="K80" s="23" t="str">
        <f aca="false">IF(A80="","",IF(G80&lt;&gt;"",G80,IFERROR(INDEX(Accounts!$D$2:$D$40,MATCH(B80,Accounts!$A$2:$A$40,0)),"Household")))</f>
        <v/>
      </c>
      <c r="L80" s="25" t="str">
        <f aca="false">IF(F80="","",SUMIFS($D$2:$D$3001,$F$2:$F$3001,F80))</f>
        <v/>
      </c>
      <c r="M80" s="23" t="str">
        <f aca="false">IF(A80="","",IF(E80="","Uncategorized",IF(I80="Unknown","Unknown category",IF(AND(I80="Transfer",F80=""),"Transfer needs ID",IF(AND(F80&lt;&gt;"",ABS(N(L80))&gt;0.009),"Unmatched transfer",IF(AND(LEFT(E80,6)="Rental",K80="Household"),"Rental row needs property",""))))))</f>
        <v/>
      </c>
    </row>
    <row r="81" customFormat="false" ht="15" hidden="false" customHeight="false" outlineLevel="0" collapsed="false">
      <c r="A81" s="21"/>
      <c r="D81" s="22"/>
      <c r="I81" s="23" t="str">
        <f aca="false">IF(E81="","",IFERROR(INDEX(Categories!$A$2:$A$200,MATCH(E81,Categories!$B$2:$B$200,0)),"Unknown"))</f>
        <v/>
      </c>
      <c r="J81" s="24" t="str">
        <f aca="false">IF(A81="","",DATE(YEAR(A81),MONTH(A81),1))</f>
        <v/>
      </c>
      <c r="K81" s="23" t="str">
        <f aca="false">IF(A81="","",IF(G81&lt;&gt;"",G81,IFERROR(INDEX(Accounts!$D$2:$D$40,MATCH(B81,Accounts!$A$2:$A$40,0)),"Household")))</f>
        <v/>
      </c>
      <c r="L81" s="25" t="str">
        <f aca="false">IF(F81="","",SUMIFS($D$2:$D$3001,$F$2:$F$3001,F81))</f>
        <v/>
      </c>
      <c r="M81" s="23" t="str">
        <f aca="false">IF(A81="","",IF(E81="","Uncategorized",IF(I81="Unknown","Unknown category",IF(AND(I81="Transfer",F81=""),"Transfer needs ID",IF(AND(F81&lt;&gt;"",ABS(N(L81))&gt;0.009),"Unmatched transfer",IF(AND(LEFT(E81,6)="Rental",K81="Household"),"Rental row needs property",""))))))</f>
        <v/>
      </c>
    </row>
    <row r="82" customFormat="false" ht="15" hidden="false" customHeight="false" outlineLevel="0" collapsed="false">
      <c r="A82" s="21"/>
      <c r="D82" s="22"/>
      <c r="I82" s="23" t="str">
        <f aca="false">IF(E82="","",IFERROR(INDEX(Categories!$A$2:$A$200,MATCH(E82,Categories!$B$2:$B$200,0)),"Unknown"))</f>
        <v/>
      </c>
      <c r="J82" s="24" t="str">
        <f aca="false">IF(A82="","",DATE(YEAR(A82),MONTH(A82),1))</f>
        <v/>
      </c>
      <c r="K82" s="23" t="str">
        <f aca="false">IF(A82="","",IF(G82&lt;&gt;"",G82,IFERROR(INDEX(Accounts!$D$2:$D$40,MATCH(B82,Accounts!$A$2:$A$40,0)),"Household")))</f>
        <v/>
      </c>
      <c r="L82" s="25" t="str">
        <f aca="false">IF(F82="","",SUMIFS($D$2:$D$3001,$F$2:$F$3001,F82))</f>
        <v/>
      </c>
      <c r="M82" s="23" t="str">
        <f aca="false">IF(A82="","",IF(E82="","Uncategorized",IF(I82="Unknown","Unknown category",IF(AND(I82="Transfer",F82=""),"Transfer needs ID",IF(AND(F82&lt;&gt;"",ABS(N(L82))&gt;0.009),"Unmatched transfer",IF(AND(LEFT(E82,6)="Rental",K82="Household"),"Rental row needs property",""))))))</f>
        <v/>
      </c>
    </row>
    <row r="83" customFormat="false" ht="15" hidden="false" customHeight="false" outlineLevel="0" collapsed="false">
      <c r="A83" s="21"/>
      <c r="D83" s="22"/>
      <c r="I83" s="23" t="str">
        <f aca="false">IF(E83="","",IFERROR(INDEX(Categories!$A$2:$A$200,MATCH(E83,Categories!$B$2:$B$200,0)),"Unknown"))</f>
        <v/>
      </c>
      <c r="J83" s="24" t="str">
        <f aca="false">IF(A83="","",DATE(YEAR(A83),MONTH(A83),1))</f>
        <v/>
      </c>
      <c r="K83" s="23" t="str">
        <f aca="false">IF(A83="","",IF(G83&lt;&gt;"",G83,IFERROR(INDEX(Accounts!$D$2:$D$40,MATCH(B83,Accounts!$A$2:$A$40,0)),"Household")))</f>
        <v/>
      </c>
      <c r="L83" s="25" t="str">
        <f aca="false">IF(F83="","",SUMIFS($D$2:$D$3001,$F$2:$F$3001,F83))</f>
        <v/>
      </c>
      <c r="M83" s="23" t="str">
        <f aca="false">IF(A83="","",IF(E83="","Uncategorized",IF(I83="Unknown","Unknown category",IF(AND(I83="Transfer",F83=""),"Transfer needs ID",IF(AND(F83&lt;&gt;"",ABS(N(L83))&gt;0.009),"Unmatched transfer",IF(AND(LEFT(E83,6)="Rental",K83="Household"),"Rental row needs property",""))))))</f>
        <v/>
      </c>
    </row>
    <row r="84" customFormat="false" ht="15" hidden="false" customHeight="false" outlineLevel="0" collapsed="false">
      <c r="A84" s="21"/>
      <c r="D84" s="22"/>
      <c r="I84" s="23" t="str">
        <f aca="false">IF(E84="","",IFERROR(INDEX(Categories!$A$2:$A$200,MATCH(E84,Categories!$B$2:$B$200,0)),"Unknown"))</f>
        <v/>
      </c>
      <c r="J84" s="24" t="str">
        <f aca="false">IF(A84="","",DATE(YEAR(A84),MONTH(A84),1))</f>
        <v/>
      </c>
      <c r="K84" s="23" t="str">
        <f aca="false">IF(A84="","",IF(G84&lt;&gt;"",G84,IFERROR(INDEX(Accounts!$D$2:$D$40,MATCH(B84,Accounts!$A$2:$A$40,0)),"Household")))</f>
        <v/>
      </c>
      <c r="L84" s="25" t="str">
        <f aca="false">IF(F84="","",SUMIFS($D$2:$D$3001,$F$2:$F$3001,F84))</f>
        <v/>
      </c>
      <c r="M84" s="23" t="str">
        <f aca="false">IF(A84="","",IF(E84="","Uncategorized",IF(I84="Unknown","Unknown category",IF(AND(I84="Transfer",F84=""),"Transfer needs ID",IF(AND(F84&lt;&gt;"",ABS(N(L84))&gt;0.009),"Unmatched transfer",IF(AND(LEFT(E84,6)="Rental",K84="Household"),"Rental row needs property",""))))))</f>
        <v/>
      </c>
    </row>
    <row r="85" customFormat="false" ht="15" hidden="false" customHeight="false" outlineLevel="0" collapsed="false">
      <c r="A85" s="21"/>
      <c r="D85" s="22"/>
      <c r="I85" s="23" t="str">
        <f aca="false">IF(E85="","",IFERROR(INDEX(Categories!$A$2:$A$200,MATCH(E85,Categories!$B$2:$B$200,0)),"Unknown"))</f>
        <v/>
      </c>
      <c r="J85" s="24" t="str">
        <f aca="false">IF(A85="","",DATE(YEAR(A85),MONTH(A85),1))</f>
        <v/>
      </c>
      <c r="K85" s="23" t="str">
        <f aca="false">IF(A85="","",IF(G85&lt;&gt;"",G85,IFERROR(INDEX(Accounts!$D$2:$D$40,MATCH(B85,Accounts!$A$2:$A$40,0)),"Household")))</f>
        <v/>
      </c>
      <c r="L85" s="25" t="str">
        <f aca="false">IF(F85="","",SUMIFS($D$2:$D$3001,$F$2:$F$3001,F85))</f>
        <v/>
      </c>
      <c r="M85" s="23" t="str">
        <f aca="false">IF(A85="","",IF(E85="","Uncategorized",IF(I85="Unknown","Unknown category",IF(AND(I85="Transfer",F85=""),"Transfer needs ID",IF(AND(F85&lt;&gt;"",ABS(N(L85))&gt;0.009),"Unmatched transfer",IF(AND(LEFT(E85,6)="Rental",K85="Household"),"Rental row needs property",""))))))</f>
        <v/>
      </c>
    </row>
    <row r="86" customFormat="false" ht="15" hidden="false" customHeight="false" outlineLevel="0" collapsed="false">
      <c r="A86" s="21"/>
      <c r="D86" s="22"/>
      <c r="I86" s="23" t="str">
        <f aca="false">IF(E86="","",IFERROR(INDEX(Categories!$A$2:$A$200,MATCH(E86,Categories!$B$2:$B$200,0)),"Unknown"))</f>
        <v/>
      </c>
      <c r="J86" s="24" t="str">
        <f aca="false">IF(A86="","",DATE(YEAR(A86),MONTH(A86),1))</f>
        <v/>
      </c>
      <c r="K86" s="23" t="str">
        <f aca="false">IF(A86="","",IF(G86&lt;&gt;"",G86,IFERROR(INDEX(Accounts!$D$2:$D$40,MATCH(B86,Accounts!$A$2:$A$40,0)),"Household")))</f>
        <v/>
      </c>
      <c r="L86" s="25" t="str">
        <f aca="false">IF(F86="","",SUMIFS($D$2:$D$3001,$F$2:$F$3001,F86))</f>
        <v/>
      </c>
      <c r="M86" s="23" t="str">
        <f aca="false">IF(A86="","",IF(E86="","Uncategorized",IF(I86="Unknown","Unknown category",IF(AND(I86="Transfer",F86=""),"Transfer needs ID",IF(AND(F86&lt;&gt;"",ABS(N(L86))&gt;0.009),"Unmatched transfer",IF(AND(LEFT(E86,6)="Rental",K86="Household"),"Rental row needs property",""))))))</f>
        <v/>
      </c>
    </row>
    <row r="87" customFormat="false" ht="15" hidden="false" customHeight="false" outlineLevel="0" collapsed="false">
      <c r="A87" s="21"/>
      <c r="D87" s="22"/>
      <c r="I87" s="23" t="str">
        <f aca="false">IF(E87="","",IFERROR(INDEX(Categories!$A$2:$A$200,MATCH(E87,Categories!$B$2:$B$200,0)),"Unknown"))</f>
        <v/>
      </c>
      <c r="J87" s="24" t="str">
        <f aca="false">IF(A87="","",DATE(YEAR(A87),MONTH(A87),1))</f>
        <v/>
      </c>
      <c r="K87" s="23" t="str">
        <f aca="false">IF(A87="","",IF(G87&lt;&gt;"",G87,IFERROR(INDEX(Accounts!$D$2:$D$40,MATCH(B87,Accounts!$A$2:$A$40,0)),"Household")))</f>
        <v/>
      </c>
      <c r="L87" s="25" t="str">
        <f aca="false">IF(F87="","",SUMIFS($D$2:$D$3001,$F$2:$F$3001,F87))</f>
        <v/>
      </c>
      <c r="M87" s="23" t="str">
        <f aca="false">IF(A87="","",IF(E87="","Uncategorized",IF(I87="Unknown","Unknown category",IF(AND(I87="Transfer",F87=""),"Transfer needs ID",IF(AND(F87&lt;&gt;"",ABS(N(L87))&gt;0.009),"Unmatched transfer",IF(AND(LEFT(E87,6)="Rental",K87="Household"),"Rental row needs property",""))))))</f>
        <v/>
      </c>
    </row>
    <row r="88" customFormat="false" ht="15" hidden="false" customHeight="false" outlineLevel="0" collapsed="false">
      <c r="A88" s="21"/>
      <c r="D88" s="22"/>
      <c r="I88" s="23" t="str">
        <f aca="false">IF(E88="","",IFERROR(INDEX(Categories!$A$2:$A$200,MATCH(E88,Categories!$B$2:$B$200,0)),"Unknown"))</f>
        <v/>
      </c>
      <c r="J88" s="24" t="str">
        <f aca="false">IF(A88="","",DATE(YEAR(A88),MONTH(A88),1))</f>
        <v/>
      </c>
      <c r="K88" s="23" t="str">
        <f aca="false">IF(A88="","",IF(G88&lt;&gt;"",G88,IFERROR(INDEX(Accounts!$D$2:$D$40,MATCH(B88,Accounts!$A$2:$A$40,0)),"Household")))</f>
        <v/>
      </c>
      <c r="L88" s="25" t="str">
        <f aca="false">IF(F88="","",SUMIFS($D$2:$D$3001,$F$2:$F$3001,F88))</f>
        <v/>
      </c>
      <c r="M88" s="23" t="str">
        <f aca="false">IF(A88="","",IF(E88="","Uncategorized",IF(I88="Unknown","Unknown category",IF(AND(I88="Transfer",F88=""),"Transfer needs ID",IF(AND(F88&lt;&gt;"",ABS(N(L88))&gt;0.009),"Unmatched transfer",IF(AND(LEFT(E88,6)="Rental",K88="Household"),"Rental row needs property",""))))))</f>
        <v/>
      </c>
    </row>
    <row r="89" customFormat="false" ht="15" hidden="false" customHeight="false" outlineLevel="0" collapsed="false">
      <c r="A89" s="21"/>
      <c r="D89" s="22"/>
      <c r="I89" s="23" t="str">
        <f aca="false">IF(E89="","",IFERROR(INDEX(Categories!$A$2:$A$200,MATCH(E89,Categories!$B$2:$B$200,0)),"Unknown"))</f>
        <v/>
      </c>
      <c r="J89" s="24" t="str">
        <f aca="false">IF(A89="","",DATE(YEAR(A89),MONTH(A89),1))</f>
        <v/>
      </c>
      <c r="K89" s="23" t="str">
        <f aca="false">IF(A89="","",IF(G89&lt;&gt;"",G89,IFERROR(INDEX(Accounts!$D$2:$D$40,MATCH(B89,Accounts!$A$2:$A$40,0)),"Household")))</f>
        <v/>
      </c>
      <c r="L89" s="25" t="str">
        <f aca="false">IF(F89="","",SUMIFS($D$2:$D$3001,$F$2:$F$3001,F89))</f>
        <v/>
      </c>
      <c r="M89" s="23" t="str">
        <f aca="false">IF(A89="","",IF(E89="","Uncategorized",IF(I89="Unknown","Unknown category",IF(AND(I89="Transfer",F89=""),"Transfer needs ID",IF(AND(F89&lt;&gt;"",ABS(N(L89))&gt;0.009),"Unmatched transfer",IF(AND(LEFT(E89,6)="Rental",K89="Household"),"Rental row needs property",""))))))</f>
        <v/>
      </c>
    </row>
    <row r="90" customFormat="false" ht="15" hidden="false" customHeight="false" outlineLevel="0" collapsed="false">
      <c r="A90" s="21"/>
      <c r="D90" s="22"/>
      <c r="I90" s="23" t="str">
        <f aca="false">IF(E90="","",IFERROR(INDEX(Categories!$A$2:$A$200,MATCH(E90,Categories!$B$2:$B$200,0)),"Unknown"))</f>
        <v/>
      </c>
      <c r="J90" s="24" t="str">
        <f aca="false">IF(A90="","",DATE(YEAR(A90),MONTH(A90),1))</f>
        <v/>
      </c>
      <c r="K90" s="23" t="str">
        <f aca="false">IF(A90="","",IF(G90&lt;&gt;"",G90,IFERROR(INDEX(Accounts!$D$2:$D$40,MATCH(B90,Accounts!$A$2:$A$40,0)),"Household")))</f>
        <v/>
      </c>
      <c r="L90" s="25" t="str">
        <f aca="false">IF(F90="","",SUMIFS($D$2:$D$3001,$F$2:$F$3001,F90))</f>
        <v/>
      </c>
      <c r="M90" s="23" t="str">
        <f aca="false">IF(A90="","",IF(E90="","Uncategorized",IF(I90="Unknown","Unknown category",IF(AND(I90="Transfer",F90=""),"Transfer needs ID",IF(AND(F90&lt;&gt;"",ABS(N(L90))&gt;0.009),"Unmatched transfer",IF(AND(LEFT(E90,6)="Rental",K90="Household"),"Rental row needs property",""))))))</f>
        <v/>
      </c>
    </row>
    <row r="91" customFormat="false" ht="15" hidden="false" customHeight="false" outlineLevel="0" collapsed="false">
      <c r="A91" s="21"/>
      <c r="D91" s="22"/>
      <c r="I91" s="23" t="str">
        <f aca="false">IF(E91="","",IFERROR(INDEX(Categories!$A$2:$A$200,MATCH(E91,Categories!$B$2:$B$200,0)),"Unknown"))</f>
        <v/>
      </c>
      <c r="J91" s="24" t="str">
        <f aca="false">IF(A91="","",DATE(YEAR(A91),MONTH(A91),1))</f>
        <v/>
      </c>
      <c r="K91" s="23" t="str">
        <f aca="false">IF(A91="","",IF(G91&lt;&gt;"",G91,IFERROR(INDEX(Accounts!$D$2:$D$40,MATCH(B91,Accounts!$A$2:$A$40,0)),"Household")))</f>
        <v/>
      </c>
      <c r="L91" s="25" t="str">
        <f aca="false">IF(F91="","",SUMIFS($D$2:$D$3001,$F$2:$F$3001,F91))</f>
        <v/>
      </c>
      <c r="M91" s="23" t="str">
        <f aca="false">IF(A91="","",IF(E91="","Uncategorized",IF(I91="Unknown","Unknown category",IF(AND(I91="Transfer",F91=""),"Transfer needs ID",IF(AND(F91&lt;&gt;"",ABS(N(L91))&gt;0.009),"Unmatched transfer",IF(AND(LEFT(E91,6)="Rental",K91="Household"),"Rental row needs property",""))))))</f>
        <v/>
      </c>
    </row>
    <row r="92" customFormat="false" ht="15" hidden="false" customHeight="false" outlineLevel="0" collapsed="false">
      <c r="A92" s="21"/>
      <c r="D92" s="22"/>
      <c r="I92" s="23" t="str">
        <f aca="false">IF(E92="","",IFERROR(INDEX(Categories!$A$2:$A$200,MATCH(E92,Categories!$B$2:$B$200,0)),"Unknown"))</f>
        <v/>
      </c>
      <c r="J92" s="24" t="str">
        <f aca="false">IF(A92="","",DATE(YEAR(A92),MONTH(A92),1))</f>
        <v/>
      </c>
      <c r="K92" s="23" t="str">
        <f aca="false">IF(A92="","",IF(G92&lt;&gt;"",G92,IFERROR(INDEX(Accounts!$D$2:$D$40,MATCH(B92,Accounts!$A$2:$A$40,0)),"Household")))</f>
        <v/>
      </c>
      <c r="L92" s="25" t="str">
        <f aca="false">IF(F92="","",SUMIFS($D$2:$D$3001,$F$2:$F$3001,F92))</f>
        <v/>
      </c>
      <c r="M92" s="23" t="str">
        <f aca="false">IF(A92="","",IF(E92="","Uncategorized",IF(I92="Unknown","Unknown category",IF(AND(I92="Transfer",F92=""),"Transfer needs ID",IF(AND(F92&lt;&gt;"",ABS(N(L92))&gt;0.009),"Unmatched transfer",IF(AND(LEFT(E92,6)="Rental",K92="Household"),"Rental row needs property",""))))))</f>
        <v/>
      </c>
    </row>
    <row r="93" customFormat="false" ht="15" hidden="false" customHeight="false" outlineLevel="0" collapsed="false">
      <c r="A93" s="21"/>
      <c r="D93" s="22"/>
      <c r="I93" s="23" t="str">
        <f aca="false">IF(E93="","",IFERROR(INDEX(Categories!$A$2:$A$200,MATCH(E93,Categories!$B$2:$B$200,0)),"Unknown"))</f>
        <v/>
      </c>
      <c r="J93" s="24" t="str">
        <f aca="false">IF(A93="","",DATE(YEAR(A93),MONTH(A93),1))</f>
        <v/>
      </c>
      <c r="K93" s="23" t="str">
        <f aca="false">IF(A93="","",IF(G93&lt;&gt;"",G93,IFERROR(INDEX(Accounts!$D$2:$D$40,MATCH(B93,Accounts!$A$2:$A$40,0)),"Household")))</f>
        <v/>
      </c>
      <c r="L93" s="25" t="str">
        <f aca="false">IF(F93="","",SUMIFS($D$2:$D$3001,$F$2:$F$3001,F93))</f>
        <v/>
      </c>
      <c r="M93" s="23" t="str">
        <f aca="false">IF(A93="","",IF(E93="","Uncategorized",IF(I93="Unknown","Unknown category",IF(AND(I93="Transfer",F93=""),"Transfer needs ID",IF(AND(F93&lt;&gt;"",ABS(N(L93))&gt;0.009),"Unmatched transfer",IF(AND(LEFT(E93,6)="Rental",K93="Household"),"Rental row needs property",""))))))</f>
        <v/>
      </c>
    </row>
    <row r="94" customFormat="false" ht="15" hidden="false" customHeight="false" outlineLevel="0" collapsed="false">
      <c r="A94" s="21"/>
      <c r="D94" s="22"/>
      <c r="I94" s="23" t="str">
        <f aca="false">IF(E94="","",IFERROR(INDEX(Categories!$A$2:$A$200,MATCH(E94,Categories!$B$2:$B$200,0)),"Unknown"))</f>
        <v/>
      </c>
      <c r="J94" s="24" t="str">
        <f aca="false">IF(A94="","",DATE(YEAR(A94),MONTH(A94),1))</f>
        <v/>
      </c>
      <c r="K94" s="23" t="str">
        <f aca="false">IF(A94="","",IF(G94&lt;&gt;"",G94,IFERROR(INDEX(Accounts!$D$2:$D$40,MATCH(B94,Accounts!$A$2:$A$40,0)),"Household")))</f>
        <v/>
      </c>
      <c r="L94" s="25" t="str">
        <f aca="false">IF(F94="","",SUMIFS($D$2:$D$3001,$F$2:$F$3001,F94))</f>
        <v/>
      </c>
      <c r="M94" s="23" t="str">
        <f aca="false">IF(A94="","",IF(E94="","Uncategorized",IF(I94="Unknown","Unknown category",IF(AND(I94="Transfer",F94=""),"Transfer needs ID",IF(AND(F94&lt;&gt;"",ABS(N(L94))&gt;0.009),"Unmatched transfer",IF(AND(LEFT(E94,6)="Rental",K94="Household"),"Rental row needs property",""))))))</f>
        <v/>
      </c>
    </row>
    <row r="95" customFormat="false" ht="15" hidden="false" customHeight="false" outlineLevel="0" collapsed="false">
      <c r="A95" s="21"/>
      <c r="D95" s="22"/>
      <c r="I95" s="23" t="str">
        <f aca="false">IF(E95="","",IFERROR(INDEX(Categories!$A$2:$A$200,MATCH(E95,Categories!$B$2:$B$200,0)),"Unknown"))</f>
        <v/>
      </c>
      <c r="J95" s="24" t="str">
        <f aca="false">IF(A95="","",DATE(YEAR(A95),MONTH(A95),1))</f>
        <v/>
      </c>
      <c r="K95" s="23" t="str">
        <f aca="false">IF(A95="","",IF(G95&lt;&gt;"",G95,IFERROR(INDEX(Accounts!$D$2:$D$40,MATCH(B95,Accounts!$A$2:$A$40,0)),"Household")))</f>
        <v/>
      </c>
      <c r="L95" s="25" t="str">
        <f aca="false">IF(F95="","",SUMIFS($D$2:$D$3001,$F$2:$F$3001,F95))</f>
        <v/>
      </c>
      <c r="M95" s="23" t="str">
        <f aca="false">IF(A95="","",IF(E95="","Uncategorized",IF(I95="Unknown","Unknown category",IF(AND(I95="Transfer",F95=""),"Transfer needs ID",IF(AND(F95&lt;&gt;"",ABS(N(L95))&gt;0.009),"Unmatched transfer",IF(AND(LEFT(E95,6)="Rental",K95="Household"),"Rental row needs property",""))))))</f>
        <v/>
      </c>
    </row>
    <row r="96" customFormat="false" ht="15" hidden="false" customHeight="false" outlineLevel="0" collapsed="false">
      <c r="A96" s="21"/>
      <c r="D96" s="22"/>
      <c r="I96" s="23" t="str">
        <f aca="false">IF(E96="","",IFERROR(INDEX(Categories!$A$2:$A$200,MATCH(E96,Categories!$B$2:$B$200,0)),"Unknown"))</f>
        <v/>
      </c>
      <c r="J96" s="24" t="str">
        <f aca="false">IF(A96="","",DATE(YEAR(A96),MONTH(A96),1))</f>
        <v/>
      </c>
      <c r="K96" s="23" t="str">
        <f aca="false">IF(A96="","",IF(G96&lt;&gt;"",G96,IFERROR(INDEX(Accounts!$D$2:$D$40,MATCH(B96,Accounts!$A$2:$A$40,0)),"Household")))</f>
        <v/>
      </c>
      <c r="L96" s="25" t="str">
        <f aca="false">IF(F96="","",SUMIFS($D$2:$D$3001,$F$2:$F$3001,F96))</f>
        <v/>
      </c>
      <c r="M96" s="23" t="str">
        <f aca="false">IF(A96="","",IF(E96="","Uncategorized",IF(I96="Unknown","Unknown category",IF(AND(I96="Transfer",F96=""),"Transfer needs ID",IF(AND(F96&lt;&gt;"",ABS(N(L96))&gt;0.009),"Unmatched transfer",IF(AND(LEFT(E96,6)="Rental",K96="Household"),"Rental row needs property",""))))))</f>
        <v/>
      </c>
    </row>
    <row r="97" customFormat="false" ht="15" hidden="false" customHeight="false" outlineLevel="0" collapsed="false">
      <c r="A97" s="21"/>
      <c r="D97" s="22"/>
      <c r="I97" s="23" t="str">
        <f aca="false">IF(E97="","",IFERROR(INDEX(Categories!$A$2:$A$200,MATCH(E97,Categories!$B$2:$B$200,0)),"Unknown"))</f>
        <v/>
      </c>
      <c r="J97" s="24" t="str">
        <f aca="false">IF(A97="","",DATE(YEAR(A97),MONTH(A97),1))</f>
        <v/>
      </c>
      <c r="K97" s="23" t="str">
        <f aca="false">IF(A97="","",IF(G97&lt;&gt;"",G97,IFERROR(INDEX(Accounts!$D$2:$D$40,MATCH(B97,Accounts!$A$2:$A$40,0)),"Household")))</f>
        <v/>
      </c>
      <c r="L97" s="25" t="str">
        <f aca="false">IF(F97="","",SUMIFS($D$2:$D$3001,$F$2:$F$3001,F97))</f>
        <v/>
      </c>
      <c r="M97" s="23" t="str">
        <f aca="false">IF(A97="","",IF(E97="","Uncategorized",IF(I97="Unknown","Unknown category",IF(AND(I97="Transfer",F97=""),"Transfer needs ID",IF(AND(F97&lt;&gt;"",ABS(N(L97))&gt;0.009),"Unmatched transfer",IF(AND(LEFT(E97,6)="Rental",K97="Household"),"Rental row needs property",""))))))</f>
        <v/>
      </c>
    </row>
    <row r="98" customFormat="false" ht="15" hidden="false" customHeight="false" outlineLevel="0" collapsed="false">
      <c r="A98" s="21"/>
      <c r="D98" s="22"/>
      <c r="I98" s="23" t="str">
        <f aca="false">IF(E98="","",IFERROR(INDEX(Categories!$A$2:$A$200,MATCH(E98,Categories!$B$2:$B$200,0)),"Unknown"))</f>
        <v/>
      </c>
      <c r="J98" s="24" t="str">
        <f aca="false">IF(A98="","",DATE(YEAR(A98),MONTH(A98),1))</f>
        <v/>
      </c>
      <c r="K98" s="23" t="str">
        <f aca="false">IF(A98="","",IF(G98&lt;&gt;"",G98,IFERROR(INDEX(Accounts!$D$2:$D$40,MATCH(B98,Accounts!$A$2:$A$40,0)),"Household")))</f>
        <v/>
      </c>
      <c r="L98" s="25" t="str">
        <f aca="false">IF(F98="","",SUMIFS($D$2:$D$3001,$F$2:$F$3001,F98))</f>
        <v/>
      </c>
      <c r="M98" s="23" t="str">
        <f aca="false">IF(A98="","",IF(E98="","Uncategorized",IF(I98="Unknown","Unknown category",IF(AND(I98="Transfer",F98=""),"Transfer needs ID",IF(AND(F98&lt;&gt;"",ABS(N(L98))&gt;0.009),"Unmatched transfer",IF(AND(LEFT(E98,6)="Rental",K98="Household"),"Rental row needs property",""))))))</f>
        <v/>
      </c>
    </row>
    <row r="99" customFormat="false" ht="15" hidden="false" customHeight="false" outlineLevel="0" collapsed="false">
      <c r="A99" s="21"/>
      <c r="D99" s="22"/>
      <c r="I99" s="23" t="str">
        <f aca="false">IF(E99="","",IFERROR(INDEX(Categories!$A$2:$A$200,MATCH(E99,Categories!$B$2:$B$200,0)),"Unknown"))</f>
        <v/>
      </c>
      <c r="J99" s="24" t="str">
        <f aca="false">IF(A99="","",DATE(YEAR(A99),MONTH(A99),1))</f>
        <v/>
      </c>
      <c r="K99" s="23" t="str">
        <f aca="false">IF(A99="","",IF(G99&lt;&gt;"",G99,IFERROR(INDEX(Accounts!$D$2:$D$40,MATCH(B99,Accounts!$A$2:$A$40,0)),"Household")))</f>
        <v/>
      </c>
      <c r="L99" s="25" t="str">
        <f aca="false">IF(F99="","",SUMIFS($D$2:$D$3001,$F$2:$F$3001,F99))</f>
        <v/>
      </c>
      <c r="M99" s="23" t="str">
        <f aca="false">IF(A99="","",IF(E99="","Uncategorized",IF(I99="Unknown","Unknown category",IF(AND(I99="Transfer",F99=""),"Transfer needs ID",IF(AND(F99&lt;&gt;"",ABS(N(L99))&gt;0.009),"Unmatched transfer",IF(AND(LEFT(E99,6)="Rental",K99="Household"),"Rental row needs property",""))))))</f>
        <v/>
      </c>
    </row>
    <row r="100" customFormat="false" ht="15" hidden="false" customHeight="false" outlineLevel="0" collapsed="false">
      <c r="A100" s="21"/>
      <c r="D100" s="22"/>
      <c r="I100" s="23" t="str">
        <f aca="false">IF(E100="","",IFERROR(INDEX(Categories!$A$2:$A$200,MATCH(E100,Categories!$B$2:$B$200,0)),"Unknown"))</f>
        <v/>
      </c>
      <c r="J100" s="24" t="str">
        <f aca="false">IF(A100="","",DATE(YEAR(A100),MONTH(A100),1))</f>
        <v/>
      </c>
      <c r="K100" s="23" t="str">
        <f aca="false">IF(A100="","",IF(G100&lt;&gt;"",G100,IFERROR(INDEX(Accounts!$D$2:$D$40,MATCH(B100,Accounts!$A$2:$A$40,0)),"Household")))</f>
        <v/>
      </c>
      <c r="L100" s="25" t="str">
        <f aca="false">IF(F100="","",SUMIFS($D$2:$D$3001,$F$2:$F$3001,F100))</f>
        <v/>
      </c>
      <c r="M100" s="23" t="str">
        <f aca="false">IF(A100="","",IF(E100="","Uncategorized",IF(I100="Unknown","Unknown category",IF(AND(I100="Transfer",F100=""),"Transfer needs ID",IF(AND(F100&lt;&gt;"",ABS(N(L100))&gt;0.009),"Unmatched transfer",IF(AND(LEFT(E100,6)="Rental",K100="Household"),"Rental row needs property",""))))))</f>
        <v/>
      </c>
    </row>
    <row r="101" customFormat="false" ht="15" hidden="false" customHeight="false" outlineLevel="0" collapsed="false">
      <c r="A101" s="21"/>
      <c r="D101" s="22"/>
      <c r="I101" s="23" t="str">
        <f aca="false">IF(E101="","",IFERROR(INDEX(Categories!$A$2:$A$200,MATCH(E101,Categories!$B$2:$B$200,0)),"Unknown"))</f>
        <v/>
      </c>
      <c r="J101" s="24" t="str">
        <f aca="false">IF(A101="","",DATE(YEAR(A101),MONTH(A101),1))</f>
        <v/>
      </c>
      <c r="K101" s="23" t="str">
        <f aca="false">IF(A101="","",IF(G101&lt;&gt;"",G101,IFERROR(INDEX(Accounts!$D$2:$D$40,MATCH(B101,Accounts!$A$2:$A$40,0)),"Household")))</f>
        <v/>
      </c>
      <c r="L101" s="25" t="str">
        <f aca="false">IF(F101="","",SUMIFS($D$2:$D$3001,$F$2:$F$3001,F101))</f>
        <v/>
      </c>
      <c r="M101" s="23" t="str">
        <f aca="false">IF(A101="","",IF(E101="","Uncategorized",IF(I101="Unknown","Unknown category",IF(AND(I101="Transfer",F101=""),"Transfer needs ID",IF(AND(F101&lt;&gt;"",ABS(N(L101))&gt;0.009),"Unmatched transfer",IF(AND(LEFT(E101,6)="Rental",K101="Household"),"Rental row needs property",""))))))</f>
        <v/>
      </c>
    </row>
    <row r="102" customFormat="false" ht="15" hidden="false" customHeight="false" outlineLevel="0" collapsed="false">
      <c r="A102" s="21"/>
      <c r="D102" s="22"/>
      <c r="I102" s="23" t="str">
        <f aca="false">IF(E102="","",IFERROR(INDEX(Categories!$A$2:$A$200,MATCH(E102,Categories!$B$2:$B$200,0)),"Unknown"))</f>
        <v/>
      </c>
      <c r="J102" s="24" t="str">
        <f aca="false">IF(A102="","",DATE(YEAR(A102),MONTH(A102),1))</f>
        <v/>
      </c>
      <c r="K102" s="23" t="str">
        <f aca="false">IF(A102="","",IF(G102&lt;&gt;"",G102,IFERROR(INDEX(Accounts!$D$2:$D$40,MATCH(B102,Accounts!$A$2:$A$40,0)),"Household")))</f>
        <v/>
      </c>
      <c r="L102" s="25" t="str">
        <f aca="false">IF(F102="","",SUMIFS($D$2:$D$3001,$F$2:$F$3001,F102))</f>
        <v/>
      </c>
      <c r="M102" s="23" t="str">
        <f aca="false">IF(A102="","",IF(E102="","Uncategorized",IF(I102="Unknown","Unknown category",IF(AND(I102="Transfer",F102=""),"Transfer needs ID",IF(AND(F102&lt;&gt;"",ABS(N(L102))&gt;0.009),"Unmatched transfer",IF(AND(LEFT(E102,6)="Rental",K102="Household"),"Rental row needs property",""))))))</f>
        <v/>
      </c>
    </row>
    <row r="103" customFormat="false" ht="15" hidden="false" customHeight="false" outlineLevel="0" collapsed="false">
      <c r="A103" s="21"/>
      <c r="D103" s="22"/>
      <c r="I103" s="23" t="str">
        <f aca="false">IF(E103="","",IFERROR(INDEX(Categories!$A$2:$A$200,MATCH(E103,Categories!$B$2:$B$200,0)),"Unknown"))</f>
        <v/>
      </c>
      <c r="J103" s="24" t="str">
        <f aca="false">IF(A103="","",DATE(YEAR(A103),MONTH(A103),1))</f>
        <v/>
      </c>
      <c r="K103" s="23" t="str">
        <f aca="false">IF(A103="","",IF(G103&lt;&gt;"",G103,IFERROR(INDEX(Accounts!$D$2:$D$40,MATCH(B103,Accounts!$A$2:$A$40,0)),"Household")))</f>
        <v/>
      </c>
      <c r="L103" s="25" t="str">
        <f aca="false">IF(F103="","",SUMIFS($D$2:$D$3001,$F$2:$F$3001,F103))</f>
        <v/>
      </c>
      <c r="M103" s="23" t="str">
        <f aca="false">IF(A103="","",IF(E103="","Uncategorized",IF(I103="Unknown","Unknown category",IF(AND(I103="Transfer",F103=""),"Transfer needs ID",IF(AND(F103&lt;&gt;"",ABS(N(L103))&gt;0.009),"Unmatched transfer",IF(AND(LEFT(E103,6)="Rental",K103="Household"),"Rental row needs property",""))))))</f>
        <v/>
      </c>
    </row>
    <row r="104" customFormat="false" ht="15" hidden="false" customHeight="false" outlineLevel="0" collapsed="false">
      <c r="A104" s="21"/>
      <c r="D104" s="22"/>
      <c r="I104" s="23" t="str">
        <f aca="false">IF(E104="","",IFERROR(INDEX(Categories!$A$2:$A$200,MATCH(E104,Categories!$B$2:$B$200,0)),"Unknown"))</f>
        <v/>
      </c>
      <c r="J104" s="24" t="str">
        <f aca="false">IF(A104="","",DATE(YEAR(A104),MONTH(A104),1))</f>
        <v/>
      </c>
      <c r="K104" s="23" t="str">
        <f aca="false">IF(A104="","",IF(G104&lt;&gt;"",G104,IFERROR(INDEX(Accounts!$D$2:$D$40,MATCH(B104,Accounts!$A$2:$A$40,0)),"Household")))</f>
        <v/>
      </c>
      <c r="L104" s="25" t="str">
        <f aca="false">IF(F104="","",SUMIFS($D$2:$D$3001,$F$2:$F$3001,F104))</f>
        <v/>
      </c>
      <c r="M104" s="23" t="str">
        <f aca="false">IF(A104="","",IF(E104="","Uncategorized",IF(I104="Unknown","Unknown category",IF(AND(I104="Transfer",F104=""),"Transfer needs ID",IF(AND(F104&lt;&gt;"",ABS(N(L104))&gt;0.009),"Unmatched transfer",IF(AND(LEFT(E104,6)="Rental",K104="Household"),"Rental row needs property",""))))))</f>
        <v/>
      </c>
    </row>
    <row r="105" customFormat="false" ht="15" hidden="false" customHeight="false" outlineLevel="0" collapsed="false">
      <c r="A105" s="21"/>
      <c r="D105" s="22"/>
      <c r="I105" s="23" t="str">
        <f aca="false">IF(E105="","",IFERROR(INDEX(Categories!$A$2:$A$200,MATCH(E105,Categories!$B$2:$B$200,0)),"Unknown"))</f>
        <v/>
      </c>
      <c r="J105" s="24" t="str">
        <f aca="false">IF(A105="","",DATE(YEAR(A105),MONTH(A105),1))</f>
        <v/>
      </c>
      <c r="K105" s="23" t="str">
        <f aca="false">IF(A105="","",IF(G105&lt;&gt;"",G105,IFERROR(INDEX(Accounts!$D$2:$D$40,MATCH(B105,Accounts!$A$2:$A$40,0)),"Household")))</f>
        <v/>
      </c>
      <c r="L105" s="25" t="str">
        <f aca="false">IF(F105="","",SUMIFS($D$2:$D$3001,$F$2:$F$3001,F105))</f>
        <v/>
      </c>
      <c r="M105" s="23" t="str">
        <f aca="false">IF(A105="","",IF(E105="","Uncategorized",IF(I105="Unknown","Unknown category",IF(AND(I105="Transfer",F105=""),"Transfer needs ID",IF(AND(F105&lt;&gt;"",ABS(N(L105))&gt;0.009),"Unmatched transfer",IF(AND(LEFT(E105,6)="Rental",K105="Household"),"Rental row needs property",""))))))</f>
        <v/>
      </c>
    </row>
    <row r="106" customFormat="false" ht="15" hidden="false" customHeight="false" outlineLevel="0" collapsed="false">
      <c r="A106" s="21"/>
      <c r="D106" s="22"/>
      <c r="I106" s="23" t="str">
        <f aca="false">IF(E106="","",IFERROR(INDEX(Categories!$A$2:$A$200,MATCH(E106,Categories!$B$2:$B$200,0)),"Unknown"))</f>
        <v/>
      </c>
      <c r="J106" s="24" t="str">
        <f aca="false">IF(A106="","",DATE(YEAR(A106),MONTH(A106),1))</f>
        <v/>
      </c>
      <c r="K106" s="23" t="str">
        <f aca="false">IF(A106="","",IF(G106&lt;&gt;"",G106,IFERROR(INDEX(Accounts!$D$2:$D$40,MATCH(B106,Accounts!$A$2:$A$40,0)),"Household")))</f>
        <v/>
      </c>
      <c r="L106" s="25" t="str">
        <f aca="false">IF(F106="","",SUMIFS($D$2:$D$3001,$F$2:$F$3001,F106))</f>
        <v/>
      </c>
      <c r="M106" s="23" t="str">
        <f aca="false">IF(A106="","",IF(E106="","Uncategorized",IF(I106="Unknown","Unknown category",IF(AND(I106="Transfer",F106=""),"Transfer needs ID",IF(AND(F106&lt;&gt;"",ABS(N(L106))&gt;0.009),"Unmatched transfer",IF(AND(LEFT(E106,6)="Rental",K106="Household"),"Rental row needs property",""))))))</f>
        <v/>
      </c>
    </row>
    <row r="107" customFormat="false" ht="15" hidden="false" customHeight="false" outlineLevel="0" collapsed="false">
      <c r="A107" s="21"/>
      <c r="D107" s="22"/>
      <c r="I107" s="23" t="str">
        <f aca="false">IF(E107="","",IFERROR(INDEX(Categories!$A$2:$A$200,MATCH(E107,Categories!$B$2:$B$200,0)),"Unknown"))</f>
        <v/>
      </c>
      <c r="J107" s="24" t="str">
        <f aca="false">IF(A107="","",DATE(YEAR(A107),MONTH(A107),1))</f>
        <v/>
      </c>
      <c r="K107" s="23" t="str">
        <f aca="false">IF(A107="","",IF(G107&lt;&gt;"",G107,IFERROR(INDEX(Accounts!$D$2:$D$40,MATCH(B107,Accounts!$A$2:$A$40,0)),"Household")))</f>
        <v/>
      </c>
      <c r="L107" s="25" t="str">
        <f aca="false">IF(F107="","",SUMIFS($D$2:$D$3001,$F$2:$F$3001,F107))</f>
        <v/>
      </c>
      <c r="M107" s="23" t="str">
        <f aca="false">IF(A107="","",IF(E107="","Uncategorized",IF(I107="Unknown","Unknown category",IF(AND(I107="Transfer",F107=""),"Transfer needs ID",IF(AND(F107&lt;&gt;"",ABS(N(L107))&gt;0.009),"Unmatched transfer",IF(AND(LEFT(E107,6)="Rental",K107="Household"),"Rental row needs property",""))))))</f>
        <v/>
      </c>
    </row>
    <row r="108" customFormat="false" ht="15" hidden="false" customHeight="false" outlineLevel="0" collapsed="false">
      <c r="A108" s="21"/>
      <c r="D108" s="22"/>
      <c r="I108" s="23" t="str">
        <f aca="false">IF(E108="","",IFERROR(INDEX(Categories!$A$2:$A$200,MATCH(E108,Categories!$B$2:$B$200,0)),"Unknown"))</f>
        <v/>
      </c>
      <c r="J108" s="24" t="str">
        <f aca="false">IF(A108="","",DATE(YEAR(A108),MONTH(A108),1))</f>
        <v/>
      </c>
      <c r="K108" s="23" t="str">
        <f aca="false">IF(A108="","",IF(G108&lt;&gt;"",G108,IFERROR(INDEX(Accounts!$D$2:$D$40,MATCH(B108,Accounts!$A$2:$A$40,0)),"Household")))</f>
        <v/>
      </c>
      <c r="L108" s="25" t="str">
        <f aca="false">IF(F108="","",SUMIFS($D$2:$D$3001,$F$2:$F$3001,F108))</f>
        <v/>
      </c>
      <c r="M108" s="23" t="str">
        <f aca="false">IF(A108="","",IF(E108="","Uncategorized",IF(I108="Unknown","Unknown category",IF(AND(I108="Transfer",F108=""),"Transfer needs ID",IF(AND(F108&lt;&gt;"",ABS(N(L108))&gt;0.009),"Unmatched transfer",IF(AND(LEFT(E108,6)="Rental",K108="Household"),"Rental row needs property",""))))))</f>
        <v/>
      </c>
    </row>
    <row r="109" customFormat="false" ht="15" hidden="false" customHeight="false" outlineLevel="0" collapsed="false">
      <c r="A109" s="21"/>
      <c r="D109" s="22"/>
      <c r="I109" s="23" t="str">
        <f aca="false">IF(E109="","",IFERROR(INDEX(Categories!$A$2:$A$200,MATCH(E109,Categories!$B$2:$B$200,0)),"Unknown"))</f>
        <v/>
      </c>
      <c r="J109" s="24" t="str">
        <f aca="false">IF(A109="","",DATE(YEAR(A109),MONTH(A109),1))</f>
        <v/>
      </c>
      <c r="K109" s="23" t="str">
        <f aca="false">IF(A109="","",IF(G109&lt;&gt;"",G109,IFERROR(INDEX(Accounts!$D$2:$D$40,MATCH(B109,Accounts!$A$2:$A$40,0)),"Household")))</f>
        <v/>
      </c>
      <c r="L109" s="25" t="str">
        <f aca="false">IF(F109="","",SUMIFS($D$2:$D$3001,$F$2:$F$3001,F109))</f>
        <v/>
      </c>
      <c r="M109" s="23" t="str">
        <f aca="false">IF(A109="","",IF(E109="","Uncategorized",IF(I109="Unknown","Unknown category",IF(AND(I109="Transfer",F109=""),"Transfer needs ID",IF(AND(F109&lt;&gt;"",ABS(N(L109))&gt;0.009),"Unmatched transfer",IF(AND(LEFT(E109,6)="Rental",K109="Household"),"Rental row needs property",""))))))</f>
        <v/>
      </c>
    </row>
    <row r="110" customFormat="false" ht="15" hidden="false" customHeight="false" outlineLevel="0" collapsed="false">
      <c r="A110" s="21"/>
      <c r="D110" s="22"/>
      <c r="I110" s="23" t="str">
        <f aca="false">IF(E110="","",IFERROR(INDEX(Categories!$A$2:$A$200,MATCH(E110,Categories!$B$2:$B$200,0)),"Unknown"))</f>
        <v/>
      </c>
      <c r="J110" s="24" t="str">
        <f aca="false">IF(A110="","",DATE(YEAR(A110),MONTH(A110),1))</f>
        <v/>
      </c>
      <c r="K110" s="23" t="str">
        <f aca="false">IF(A110="","",IF(G110&lt;&gt;"",G110,IFERROR(INDEX(Accounts!$D$2:$D$40,MATCH(B110,Accounts!$A$2:$A$40,0)),"Household")))</f>
        <v/>
      </c>
      <c r="L110" s="25" t="str">
        <f aca="false">IF(F110="","",SUMIFS($D$2:$D$3001,$F$2:$F$3001,F110))</f>
        <v/>
      </c>
      <c r="M110" s="23" t="str">
        <f aca="false">IF(A110="","",IF(E110="","Uncategorized",IF(I110="Unknown","Unknown category",IF(AND(I110="Transfer",F110=""),"Transfer needs ID",IF(AND(F110&lt;&gt;"",ABS(N(L110))&gt;0.009),"Unmatched transfer",IF(AND(LEFT(E110,6)="Rental",K110="Household"),"Rental row needs property",""))))))</f>
        <v/>
      </c>
    </row>
    <row r="111" customFormat="false" ht="15" hidden="false" customHeight="false" outlineLevel="0" collapsed="false">
      <c r="A111" s="21"/>
      <c r="D111" s="22"/>
      <c r="I111" s="23" t="str">
        <f aca="false">IF(E111="","",IFERROR(INDEX(Categories!$A$2:$A$200,MATCH(E111,Categories!$B$2:$B$200,0)),"Unknown"))</f>
        <v/>
      </c>
      <c r="J111" s="24" t="str">
        <f aca="false">IF(A111="","",DATE(YEAR(A111),MONTH(A111),1))</f>
        <v/>
      </c>
      <c r="K111" s="23" t="str">
        <f aca="false">IF(A111="","",IF(G111&lt;&gt;"",G111,IFERROR(INDEX(Accounts!$D$2:$D$40,MATCH(B111,Accounts!$A$2:$A$40,0)),"Household")))</f>
        <v/>
      </c>
      <c r="L111" s="25" t="str">
        <f aca="false">IF(F111="","",SUMIFS($D$2:$D$3001,$F$2:$F$3001,F111))</f>
        <v/>
      </c>
      <c r="M111" s="23" t="str">
        <f aca="false">IF(A111="","",IF(E111="","Uncategorized",IF(I111="Unknown","Unknown category",IF(AND(I111="Transfer",F111=""),"Transfer needs ID",IF(AND(F111&lt;&gt;"",ABS(N(L111))&gt;0.009),"Unmatched transfer",IF(AND(LEFT(E111,6)="Rental",K111="Household"),"Rental row needs property",""))))))</f>
        <v/>
      </c>
    </row>
    <row r="112" customFormat="false" ht="15" hidden="false" customHeight="false" outlineLevel="0" collapsed="false">
      <c r="A112" s="21"/>
      <c r="D112" s="22"/>
      <c r="I112" s="23" t="str">
        <f aca="false">IF(E112="","",IFERROR(INDEX(Categories!$A$2:$A$200,MATCH(E112,Categories!$B$2:$B$200,0)),"Unknown"))</f>
        <v/>
      </c>
      <c r="J112" s="24" t="str">
        <f aca="false">IF(A112="","",DATE(YEAR(A112),MONTH(A112),1))</f>
        <v/>
      </c>
      <c r="K112" s="23" t="str">
        <f aca="false">IF(A112="","",IF(G112&lt;&gt;"",G112,IFERROR(INDEX(Accounts!$D$2:$D$40,MATCH(B112,Accounts!$A$2:$A$40,0)),"Household")))</f>
        <v/>
      </c>
      <c r="L112" s="25" t="str">
        <f aca="false">IF(F112="","",SUMIFS($D$2:$D$3001,$F$2:$F$3001,F112))</f>
        <v/>
      </c>
      <c r="M112" s="23" t="str">
        <f aca="false">IF(A112="","",IF(E112="","Uncategorized",IF(I112="Unknown","Unknown category",IF(AND(I112="Transfer",F112=""),"Transfer needs ID",IF(AND(F112&lt;&gt;"",ABS(N(L112))&gt;0.009),"Unmatched transfer",IF(AND(LEFT(E112,6)="Rental",K112="Household"),"Rental row needs property",""))))))</f>
        <v/>
      </c>
    </row>
    <row r="113" customFormat="false" ht="15" hidden="false" customHeight="false" outlineLevel="0" collapsed="false">
      <c r="A113" s="21"/>
      <c r="D113" s="22"/>
      <c r="I113" s="23" t="str">
        <f aca="false">IF(E113="","",IFERROR(INDEX(Categories!$A$2:$A$200,MATCH(E113,Categories!$B$2:$B$200,0)),"Unknown"))</f>
        <v/>
      </c>
      <c r="J113" s="24" t="str">
        <f aca="false">IF(A113="","",DATE(YEAR(A113),MONTH(A113),1))</f>
        <v/>
      </c>
      <c r="K113" s="23" t="str">
        <f aca="false">IF(A113="","",IF(G113&lt;&gt;"",G113,IFERROR(INDEX(Accounts!$D$2:$D$40,MATCH(B113,Accounts!$A$2:$A$40,0)),"Household")))</f>
        <v/>
      </c>
      <c r="L113" s="25" t="str">
        <f aca="false">IF(F113="","",SUMIFS($D$2:$D$3001,$F$2:$F$3001,F113))</f>
        <v/>
      </c>
      <c r="M113" s="23" t="str">
        <f aca="false">IF(A113="","",IF(E113="","Uncategorized",IF(I113="Unknown","Unknown category",IF(AND(I113="Transfer",F113=""),"Transfer needs ID",IF(AND(F113&lt;&gt;"",ABS(N(L113))&gt;0.009),"Unmatched transfer",IF(AND(LEFT(E113,6)="Rental",K113="Household"),"Rental row needs property",""))))))</f>
        <v/>
      </c>
    </row>
    <row r="114" customFormat="false" ht="15" hidden="false" customHeight="false" outlineLevel="0" collapsed="false">
      <c r="A114" s="21"/>
      <c r="D114" s="22"/>
      <c r="I114" s="23" t="str">
        <f aca="false">IF(E114="","",IFERROR(INDEX(Categories!$A$2:$A$200,MATCH(E114,Categories!$B$2:$B$200,0)),"Unknown"))</f>
        <v/>
      </c>
      <c r="J114" s="24" t="str">
        <f aca="false">IF(A114="","",DATE(YEAR(A114),MONTH(A114),1))</f>
        <v/>
      </c>
      <c r="K114" s="23" t="str">
        <f aca="false">IF(A114="","",IF(G114&lt;&gt;"",G114,IFERROR(INDEX(Accounts!$D$2:$D$40,MATCH(B114,Accounts!$A$2:$A$40,0)),"Household")))</f>
        <v/>
      </c>
      <c r="L114" s="25" t="str">
        <f aca="false">IF(F114="","",SUMIFS($D$2:$D$3001,$F$2:$F$3001,F114))</f>
        <v/>
      </c>
      <c r="M114" s="23" t="str">
        <f aca="false">IF(A114="","",IF(E114="","Uncategorized",IF(I114="Unknown","Unknown category",IF(AND(I114="Transfer",F114=""),"Transfer needs ID",IF(AND(F114&lt;&gt;"",ABS(N(L114))&gt;0.009),"Unmatched transfer",IF(AND(LEFT(E114,6)="Rental",K114="Household"),"Rental row needs property",""))))))</f>
        <v/>
      </c>
    </row>
    <row r="115" customFormat="false" ht="15" hidden="false" customHeight="false" outlineLevel="0" collapsed="false">
      <c r="A115" s="21"/>
      <c r="D115" s="22"/>
      <c r="I115" s="23" t="str">
        <f aca="false">IF(E115="","",IFERROR(INDEX(Categories!$A$2:$A$200,MATCH(E115,Categories!$B$2:$B$200,0)),"Unknown"))</f>
        <v/>
      </c>
      <c r="J115" s="24" t="str">
        <f aca="false">IF(A115="","",DATE(YEAR(A115),MONTH(A115),1))</f>
        <v/>
      </c>
      <c r="K115" s="23" t="str">
        <f aca="false">IF(A115="","",IF(G115&lt;&gt;"",G115,IFERROR(INDEX(Accounts!$D$2:$D$40,MATCH(B115,Accounts!$A$2:$A$40,0)),"Household")))</f>
        <v/>
      </c>
      <c r="L115" s="25" t="str">
        <f aca="false">IF(F115="","",SUMIFS($D$2:$D$3001,$F$2:$F$3001,F115))</f>
        <v/>
      </c>
      <c r="M115" s="23" t="str">
        <f aca="false">IF(A115="","",IF(E115="","Uncategorized",IF(I115="Unknown","Unknown category",IF(AND(I115="Transfer",F115=""),"Transfer needs ID",IF(AND(F115&lt;&gt;"",ABS(N(L115))&gt;0.009),"Unmatched transfer",IF(AND(LEFT(E115,6)="Rental",K115="Household"),"Rental row needs property",""))))))</f>
        <v/>
      </c>
    </row>
    <row r="116" customFormat="false" ht="15" hidden="false" customHeight="false" outlineLevel="0" collapsed="false">
      <c r="A116" s="21"/>
      <c r="D116" s="22"/>
      <c r="I116" s="23" t="str">
        <f aca="false">IF(E116="","",IFERROR(INDEX(Categories!$A$2:$A$200,MATCH(E116,Categories!$B$2:$B$200,0)),"Unknown"))</f>
        <v/>
      </c>
      <c r="J116" s="24" t="str">
        <f aca="false">IF(A116="","",DATE(YEAR(A116),MONTH(A116),1))</f>
        <v/>
      </c>
      <c r="K116" s="23" t="str">
        <f aca="false">IF(A116="","",IF(G116&lt;&gt;"",G116,IFERROR(INDEX(Accounts!$D$2:$D$40,MATCH(B116,Accounts!$A$2:$A$40,0)),"Household")))</f>
        <v/>
      </c>
      <c r="L116" s="25" t="str">
        <f aca="false">IF(F116="","",SUMIFS($D$2:$D$3001,$F$2:$F$3001,F116))</f>
        <v/>
      </c>
      <c r="M116" s="23" t="str">
        <f aca="false">IF(A116="","",IF(E116="","Uncategorized",IF(I116="Unknown","Unknown category",IF(AND(I116="Transfer",F116=""),"Transfer needs ID",IF(AND(F116&lt;&gt;"",ABS(N(L116))&gt;0.009),"Unmatched transfer",IF(AND(LEFT(E116,6)="Rental",K116="Household"),"Rental row needs property",""))))))</f>
        <v/>
      </c>
    </row>
    <row r="117" customFormat="false" ht="15" hidden="false" customHeight="false" outlineLevel="0" collapsed="false">
      <c r="A117" s="21"/>
      <c r="D117" s="22"/>
      <c r="I117" s="23" t="str">
        <f aca="false">IF(E117="","",IFERROR(INDEX(Categories!$A$2:$A$200,MATCH(E117,Categories!$B$2:$B$200,0)),"Unknown"))</f>
        <v/>
      </c>
      <c r="J117" s="24" t="str">
        <f aca="false">IF(A117="","",DATE(YEAR(A117),MONTH(A117),1))</f>
        <v/>
      </c>
      <c r="K117" s="23" t="str">
        <f aca="false">IF(A117="","",IF(G117&lt;&gt;"",G117,IFERROR(INDEX(Accounts!$D$2:$D$40,MATCH(B117,Accounts!$A$2:$A$40,0)),"Household")))</f>
        <v/>
      </c>
      <c r="L117" s="25" t="str">
        <f aca="false">IF(F117="","",SUMIFS($D$2:$D$3001,$F$2:$F$3001,F117))</f>
        <v/>
      </c>
      <c r="M117" s="23" t="str">
        <f aca="false">IF(A117="","",IF(E117="","Uncategorized",IF(I117="Unknown","Unknown category",IF(AND(I117="Transfer",F117=""),"Transfer needs ID",IF(AND(F117&lt;&gt;"",ABS(N(L117))&gt;0.009),"Unmatched transfer",IF(AND(LEFT(E117,6)="Rental",K117="Household"),"Rental row needs property",""))))))</f>
        <v/>
      </c>
    </row>
    <row r="118" customFormat="false" ht="15" hidden="false" customHeight="false" outlineLevel="0" collapsed="false">
      <c r="A118" s="21"/>
      <c r="D118" s="22"/>
      <c r="I118" s="23" t="str">
        <f aca="false">IF(E118="","",IFERROR(INDEX(Categories!$A$2:$A$200,MATCH(E118,Categories!$B$2:$B$200,0)),"Unknown"))</f>
        <v/>
      </c>
      <c r="J118" s="24" t="str">
        <f aca="false">IF(A118="","",DATE(YEAR(A118),MONTH(A118),1))</f>
        <v/>
      </c>
      <c r="K118" s="23" t="str">
        <f aca="false">IF(A118="","",IF(G118&lt;&gt;"",G118,IFERROR(INDEX(Accounts!$D$2:$D$40,MATCH(B118,Accounts!$A$2:$A$40,0)),"Household")))</f>
        <v/>
      </c>
      <c r="L118" s="25" t="str">
        <f aca="false">IF(F118="","",SUMIFS($D$2:$D$3001,$F$2:$F$3001,F118))</f>
        <v/>
      </c>
      <c r="M118" s="23" t="str">
        <f aca="false">IF(A118="","",IF(E118="","Uncategorized",IF(I118="Unknown","Unknown category",IF(AND(I118="Transfer",F118=""),"Transfer needs ID",IF(AND(F118&lt;&gt;"",ABS(N(L118))&gt;0.009),"Unmatched transfer",IF(AND(LEFT(E118,6)="Rental",K118="Household"),"Rental row needs property",""))))))</f>
        <v/>
      </c>
    </row>
    <row r="119" customFormat="false" ht="15" hidden="false" customHeight="false" outlineLevel="0" collapsed="false">
      <c r="A119" s="21"/>
      <c r="D119" s="22"/>
      <c r="I119" s="23" t="str">
        <f aca="false">IF(E119="","",IFERROR(INDEX(Categories!$A$2:$A$200,MATCH(E119,Categories!$B$2:$B$200,0)),"Unknown"))</f>
        <v/>
      </c>
      <c r="J119" s="24" t="str">
        <f aca="false">IF(A119="","",DATE(YEAR(A119),MONTH(A119),1))</f>
        <v/>
      </c>
      <c r="K119" s="23" t="str">
        <f aca="false">IF(A119="","",IF(G119&lt;&gt;"",G119,IFERROR(INDEX(Accounts!$D$2:$D$40,MATCH(B119,Accounts!$A$2:$A$40,0)),"Household")))</f>
        <v/>
      </c>
      <c r="L119" s="25" t="str">
        <f aca="false">IF(F119="","",SUMIFS($D$2:$D$3001,$F$2:$F$3001,F119))</f>
        <v/>
      </c>
      <c r="M119" s="23" t="str">
        <f aca="false">IF(A119="","",IF(E119="","Uncategorized",IF(I119="Unknown","Unknown category",IF(AND(I119="Transfer",F119=""),"Transfer needs ID",IF(AND(F119&lt;&gt;"",ABS(N(L119))&gt;0.009),"Unmatched transfer",IF(AND(LEFT(E119,6)="Rental",K119="Household"),"Rental row needs property",""))))))</f>
        <v/>
      </c>
    </row>
    <row r="120" customFormat="false" ht="15" hidden="false" customHeight="false" outlineLevel="0" collapsed="false">
      <c r="A120" s="21"/>
      <c r="D120" s="22"/>
      <c r="I120" s="23" t="str">
        <f aca="false">IF(E120="","",IFERROR(INDEX(Categories!$A$2:$A$200,MATCH(E120,Categories!$B$2:$B$200,0)),"Unknown"))</f>
        <v/>
      </c>
      <c r="J120" s="24" t="str">
        <f aca="false">IF(A120="","",DATE(YEAR(A120),MONTH(A120),1))</f>
        <v/>
      </c>
      <c r="K120" s="23" t="str">
        <f aca="false">IF(A120="","",IF(G120&lt;&gt;"",G120,IFERROR(INDEX(Accounts!$D$2:$D$40,MATCH(B120,Accounts!$A$2:$A$40,0)),"Household")))</f>
        <v/>
      </c>
      <c r="L120" s="25" t="str">
        <f aca="false">IF(F120="","",SUMIFS($D$2:$D$3001,$F$2:$F$3001,F120))</f>
        <v/>
      </c>
      <c r="M120" s="23" t="str">
        <f aca="false">IF(A120="","",IF(E120="","Uncategorized",IF(I120="Unknown","Unknown category",IF(AND(I120="Transfer",F120=""),"Transfer needs ID",IF(AND(F120&lt;&gt;"",ABS(N(L120))&gt;0.009),"Unmatched transfer",IF(AND(LEFT(E120,6)="Rental",K120="Household"),"Rental row needs property",""))))))</f>
        <v/>
      </c>
    </row>
    <row r="121" customFormat="false" ht="15" hidden="false" customHeight="false" outlineLevel="0" collapsed="false">
      <c r="A121" s="21"/>
      <c r="D121" s="22"/>
      <c r="I121" s="23" t="str">
        <f aca="false">IF(E121="","",IFERROR(INDEX(Categories!$A$2:$A$200,MATCH(E121,Categories!$B$2:$B$200,0)),"Unknown"))</f>
        <v/>
      </c>
      <c r="J121" s="24" t="str">
        <f aca="false">IF(A121="","",DATE(YEAR(A121),MONTH(A121),1))</f>
        <v/>
      </c>
      <c r="K121" s="23" t="str">
        <f aca="false">IF(A121="","",IF(G121&lt;&gt;"",G121,IFERROR(INDEX(Accounts!$D$2:$D$40,MATCH(B121,Accounts!$A$2:$A$40,0)),"Household")))</f>
        <v/>
      </c>
      <c r="L121" s="25" t="str">
        <f aca="false">IF(F121="","",SUMIFS($D$2:$D$3001,$F$2:$F$3001,F121))</f>
        <v/>
      </c>
      <c r="M121" s="23" t="str">
        <f aca="false">IF(A121="","",IF(E121="","Uncategorized",IF(I121="Unknown","Unknown category",IF(AND(I121="Transfer",F121=""),"Transfer needs ID",IF(AND(F121&lt;&gt;"",ABS(N(L121))&gt;0.009),"Unmatched transfer",IF(AND(LEFT(E121,6)="Rental",K121="Household"),"Rental row needs property",""))))))</f>
        <v/>
      </c>
    </row>
    <row r="122" customFormat="false" ht="15" hidden="false" customHeight="false" outlineLevel="0" collapsed="false">
      <c r="A122" s="21"/>
      <c r="D122" s="22"/>
      <c r="I122" s="23" t="str">
        <f aca="false">IF(E122="","",IFERROR(INDEX(Categories!$A$2:$A$200,MATCH(E122,Categories!$B$2:$B$200,0)),"Unknown"))</f>
        <v/>
      </c>
      <c r="J122" s="24" t="str">
        <f aca="false">IF(A122="","",DATE(YEAR(A122),MONTH(A122),1))</f>
        <v/>
      </c>
      <c r="K122" s="23" t="str">
        <f aca="false">IF(A122="","",IF(G122&lt;&gt;"",G122,IFERROR(INDEX(Accounts!$D$2:$D$40,MATCH(B122,Accounts!$A$2:$A$40,0)),"Household")))</f>
        <v/>
      </c>
      <c r="L122" s="25" t="str">
        <f aca="false">IF(F122="","",SUMIFS($D$2:$D$3001,$F$2:$F$3001,F122))</f>
        <v/>
      </c>
      <c r="M122" s="23" t="str">
        <f aca="false">IF(A122="","",IF(E122="","Uncategorized",IF(I122="Unknown","Unknown category",IF(AND(I122="Transfer",F122=""),"Transfer needs ID",IF(AND(F122&lt;&gt;"",ABS(N(L122))&gt;0.009),"Unmatched transfer",IF(AND(LEFT(E122,6)="Rental",K122="Household"),"Rental row needs property",""))))))</f>
        <v/>
      </c>
    </row>
    <row r="123" customFormat="false" ht="15" hidden="false" customHeight="false" outlineLevel="0" collapsed="false">
      <c r="A123" s="21"/>
      <c r="D123" s="22"/>
      <c r="I123" s="23" t="str">
        <f aca="false">IF(E123="","",IFERROR(INDEX(Categories!$A$2:$A$200,MATCH(E123,Categories!$B$2:$B$200,0)),"Unknown"))</f>
        <v/>
      </c>
      <c r="J123" s="24" t="str">
        <f aca="false">IF(A123="","",DATE(YEAR(A123),MONTH(A123),1))</f>
        <v/>
      </c>
      <c r="K123" s="23" t="str">
        <f aca="false">IF(A123="","",IF(G123&lt;&gt;"",G123,IFERROR(INDEX(Accounts!$D$2:$D$40,MATCH(B123,Accounts!$A$2:$A$40,0)),"Household")))</f>
        <v/>
      </c>
      <c r="L123" s="25" t="str">
        <f aca="false">IF(F123="","",SUMIFS($D$2:$D$3001,$F$2:$F$3001,F123))</f>
        <v/>
      </c>
      <c r="M123" s="23" t="str">
        <f aca="false">IF(A123="","",IF(E123="","Uncategorized",IF(I123="Unknown","Unknown category",IF(AND(I123="Transfer",F123=""),"Transfer needs ID",IF(AND(F123&lt;&gt;"",ABS(N(L123))&gt;0.009),"Unmatched transfer",IF(AND(LEFT(E123,6)="Rental",K123="Household"),"Rental row needs property",""))))))</f>
        <v/>
      </c>
    </row>
    <row r="124" customFormat="false" ht="15" hidden="false" customHeight="false" outlineLevel="0" collapsed="false">
      <c r="A124" s="21"/>
      <c r="D124" s="22"/>
      <c r="I124" s="23" t="str">
        <f aca="false">IF(E124="","",IFERROR(INDEX(Categories!$A$2:$A$200,MATCH(E124,Categories!$B$2:$B$200,0)),"Unknown"))</f>
        <v/>
      </c>
      <c r="J124" s="24" t="str">
        <f aca="false">IF(A124="","",DATE(YEAR(A124),MONTH(A124),1))</f>
        <v/>
      </c>
      <c r="K124" s="23" t="str">
        <f aca="false">IF(A124="","",IF(G124&lt;&gt;"",G124,IFERROR(INDEX(Accounts!$D$2:$D$40,MATCH(B124,Accounts!$A$2:$A$40,0)),"Household")))</f>
        <v/>
      </c>
      <c r="L124" s="25" t="str">
        <f aca="false">IF(F124="","",SUMIFS($D$2:$D$3001,$F$2:$F$3001,F124))</f>
        <v/>
      </c>
      <c r="M124" s="23" t="str">
        <f aca="false">IF(A124="","",IF(E124="","Uncategorized",IF(I124="Unknown","Unknown category",IF(AND(I124="Transfer",F124=""),"Transfer needs ID",IF(AND(F124&lt;&gt;"",ABS(N(L124))&gt;0.009),"Unmatched transfer",IF(AND(LEFT(E124,6)="Rental",K124="Household"),"Rental row needs property",""))))))</f>
        <v/>
      </c>
    </row>
    <row r="125" customFormat="false" ht="15" hidden="false" customHeight="false" outlineLevel="0" collapsed="false">
      <c r="A125" s="21"/>
      <c r="D125" s="22"/>
      <c r="I125" s="23" t="str">
        <f aca="false">IF(E125="","",IFERROR(INDEX(Categories!$A$2:$A$200,MATCH(E125,Categories!$B$2:$B$200,0)),"Unknown"))</f>
        <v/>
      </c>
      <c r="J125" s="24" t="str">
        <f aca="false">IF(A125="","",DATE(YEAR(A125),MONTH(A125),1))</f>
        <v/>
      </c>
      <c r="K125" s="23" t="str">
        <f aca="false">IF(A125="","",IF(G125&lt;&gt;"",G125,IFERROR(INDEX(Accounts!$D$2:$D$40,MATCH(B125,Accounts!$A$2:$A$40,0)),"Household")))</f>
        <v/>
      </c>
      <c r="L125" s="25" t="str">
        <f aca="false">IF(F125="","",SUMIFS($D$2:$D$3001,$F$2:$F$3001,F125))</f>
        <v/>
      </c>
      <c r="M125" s="23" t="str">
        <f aca="false">IF(A125="","",IF(E125="","Uncategorized",IF(I125="Unknown","Unknown category",IF(AND(I125="Transfer",F125=""),"Transfer needs ID",IF(AND(F125&lt;&gt;"",ABS(N(L125))&gt;0.009),"Unmatched transfer",IF(AND(LEFT(E125,6)="Rental",K125="Household"),"Rental row needs property",""))))))</f>
        <v/>
      </c>
    </row>
    <row r="126" customFormat="false" ht="15" hidden="false" customHeight="false" outlineLevel="0" collapsed="false">
      <c r="A126" s="21"/>
      <c r="D126" s="22"/>
      <c r="I126" s="23" t="str">
        <f aca="false">IF(E126="","",IFERROR(INDEX(Categories!$A$2:$A$200,MATCH(E126,Categories!$B$2:$B$200,0)),"Unknown"))</f>
        <v/>
      </c>
      <c r="J126" s="24" t="str">
        <f aca="false">IF(A126="","",DATE(YEAR(A126),MONTH(A126),1))</f>
        <v/>
      </c>
      <c r="K126" s="23" t="str">
        <f aca="false">IF(A126="","",IF(G126&lt;&gt;"",G126,IFERROR(INDEX(Accounts!$D$2:$D$40,MATCH(B126,Accounts!$A$2:$A$40,0)),"Household")))</f>
        <v/>
      </c>
      <c r="L126" s="25" t="str">
        <f aca="false">IF(F126="","",SUMIFS($D$2:$D$3001,$F$2:$F$3001,F126))</f>
        <v/>
      </c>
      <c r="M126" s="23" t="str">
        <f aca="false">IF(A126="","",IF(E126="","Uncategorized",IF(I126="Unknown","Unknown category",IF(AND(I126="Transfer",F126=""),"Transfer needs ID",IF(AND(F126&lt;&gt;"",ABS(N(L126))&gt;0.009),"Unmatched transfer",IF(AND(LEFT(E126,6)="Rental",K126="Household"),"Rental row needs property",""))))))</f>
        <v/>
      </c>
    </row>
    <row r="127" customFormat="false" ht="15" hidden="false" customHeight="false" outlineLevel="0" collapsed="false">
      <c r="A127" s="21"/>
      <c r="D127" s="22"/>
      <c r="I127" s="23" t="str">
        <f aca="false">IF(E127="","",IFERROR(INDEX(Categories!$A$2:$A$200,MATCH(E127,Categories!$B$2:$B$200,0)),"Unknown"))</f>
        <v/>
      </c>
      <c r="J127" s="24" t="str">
        <f aca="false">IF(A127="","",DATE(YEAR(A127),MONTH(A127),1))</f>
        <v/>
      </c>
      <c r="K127" s="23" t="str">
        <f aca="false">IF(A127="","",IF(G127&lt;&gt;"",G127,IFERROR(INDEX(Accounts!$D$2:$D$40,MATCH(B127,Accounts!$A$2:$A$40,0)),"Household")))</f>
        <v/>
      </c>
      <c r="L127" s="25" t="str">
        <f aca="false">IF(F127="","",SUMIFS($D$2:$D$3001,$F$2:$F$3001,F127))</f>
        <v/>
      </c>
      <c r="M127" s="23" t="str">
        <f aca="false">IF(A127="","",IF(E127="","Uncategorized",IF(I127="Unknown","Unknown category",IF(AND(I127="Transfer",F127=""),"Transfer needs ID",IF(AND(F127&lt;&gt;"",ABS(N(L127))&gt;0.009),"Unmatched transfer",IF(AND(LEFT(E127,6)="Rental",K127="Household"),"Rental row needs property",""))))))</f>
        <v/>
      </c>
    </row>
    <row r="128" customFormat="false" ht="15" hidden="false" customHeight="false" outlineLevel="0" collapsed="false">
      <c r="A128" s="21"/>
      <c r="D128" s="22"/>
      <c r="I128" s="23" t="str">
        <f aca="false">IF(E128="","",IFERROR(INDEX(Categories!$A$2:$A$200,MATCH(E128,Categories!$B$2:$B$200,0)),"Unknown"))</f>
        <v/>
      </c>
      <c r="J128" s="24" t="str">
        <f aca="false">IF(A128="","",DATE(YEAR(A128),MONTH(A128),1))</f>
        <v/>
      </c>
      <c r="K128" s="23" t="str">
        <f aca="false">IF(A128="","",IF(G128&lt;&gt;"",G128,IFERROR(INDEX(Accounts!$D$2:$D$40,MATCH(B128,Accounts!$A$2:$A$40,0)),"Household")))</f>
        <v/>
      </c>
      <c r="L128" s="25" t="str">
        <f aca="false">IF(F128="","",SUMIFS($D$2:$D$3001,$F$2:$F$3001,F128))</f>
        <v/>
      </c>
      <c r="M128" s="23" t="str">
        <f aca="false">IF(A128="","",IF(E128="","Uncategorized",IF(I128="Unknown","Unknown category",IF(AND(I128="Transfer",F128=""),"Transfer needs ID",IF(AND(F128&lt;&gt;"",ABS(N(L128))&gt;0.009),"Unmatched transfer",IF(AND(LEFT(E128,6)="Rental",K128="Household"),"Rental row needs property",""))))))</f>
        <v/>
      </c>
    </row>
    <row r="129" customFormat="false" ht="15" hidden="false" customHeight="false" outlineLevel="0" collapsed="false">
      <c r="A129" s="21"/>
      <c r="D129" s="22"/>
      <c r="I129" s="23" t="str">
        <f aca="false">IF(E129="","",IFERROR(INDEX(Categories!$A$2:$A$200,MATCH(E129,Categories!$B$2:$B$200,0)),"Unknown"))</f>
        <v/>
      </c>
      <c r="J129" s="24" t="str">
        <f aca="false">IF(A129="","",DATE(YEAR(A129),MONTH(A129),1))</f>
        <v/>
      </c>
      <c r="K129" s="23" t="str">
        <f aca="false">IF(A129="","",IF(G129&lt;&gt;"",G129,IFERROR(INDEX(Accounts!$D$2:$D$40,MATCH(B129,Accounts!$A$2:$A$40,0)),"Household")))</f>
        <v/>
      </c>
      <c r="L129" s="25" t="str">
        <f aca="false">IF(F129="","",SUMIFS($D$2:$D$3001,$F$2:$F$3001,F129))</f>
        <v/>
      </c>
      <c r="M129" s="23" t="str">
        <f aca="false">IF(A129="","",IF(E129="","Uncategorized",IF(I129="Unknown","Unknown category",IF(AND(I129="Transfer",F129=""),"Transfer needs ID",IF(AND(F129&lt;&gt;"",ABS(N(L129))&gt;0.009),"Unmatched transfer",IF(AND(LEFT(E129,6)="Rental",K129="Household"),"Rental row needs property",""))))))</f>
        <v/>
      </c>
    </row>
    <row r="130" customFormat="false" ht="15" hidden="false" customHeight="false" outlineLevel="0" collapsed="false">
      <c r="A130" s="21"/>
      <c r="D130" s="22"/>
      <c r="I130" s="23" t="str">
        <f aca="false">IF(E130="","",IFERROR(INDEX(Categories!$A$2:$A$200,MATCH(E130,Categories!$B$2:$B$200,0)),"Unknown"))</f>
        <v/>
      </c>
      <c r="J130" s="24" t="str">
        <f aca="false">IF(A130="","",DATE(YEAR(A130),MONTH(A130),1))</f>
        <v/>
      </c>
      <c r="K130" s="23" t="str">
        <f aca="false">IF(A130="","",IF(G130&lt;&gt;"",G130,IFERROR(INDEX(Accounts!$D$2:$D$40,MATCH(B130,Accounts!$A$2:$A$40,0)),"Household")))</f>
        <v/>
      </c>
      <c r="L130" s="25" t="str">
        <f aca="false">IF(F130="","",SUMIFS($D$2:$D$3001,$F$2:$F$3001,F130))</f>
        <v/>
      </c>
      <c r="M130" s="23" t="str">
        <f aca="false">IF(A130="","",IF(E130="","Uncategorized",IF(I130="Unknown","Unknown category",IF(AND(I130="Transfer",F130=""),"Transfer needs ID",IF(AND(F130&lt;&gt;"",ABS(N(L130))&gt;0.009),"Unmatched transfer",IF(AND(LEFT(E130,6)="Rental",K130="Household"),"Rental row needs property",""))))))</f>
        <v/>
      </c>
    </row>
    <row r="131" customFormat="false" ht="15" hidden="false" customHeight="false" outlineLevel="0" collapsed="false">
      <c r="A131" s="21"/>
      <c r="D131" s="22"/>
      <c r="I131" s="23" t="str">
        <f aca="false">IF(E131="","",IFERROR(INDEX(Categories!$A$2:$A$200,MATCH(E131,Categories!$B$2:$B$200,0)),"Unknown"))</f>
        <v/>
      </c>
      <c r="J131" s="24" t="str">
        <f aca="false">IF(A131="","",DATE(YEAR(A131),MONTH(A131),1))</f>
        <v/>
      </c>
      <c r="K131" s="23" t="str">
        <f aca="false">IF(A131="","",IF(G131&lt;&gt;"",G131,IFERROR(INDEX(Accounts!$D$2:$D$40,MATCH(B131,Accounts!$A$2:$A$40,0)),"Household")))</f>
        <v/>
      </c>
      <c r="L131" s="25" t="str">
        <f aca="false">IF(F131="","",SUMIFS($D$2:$D$3001,$F$2:$F$3001,F131))</f>
        <v/>
      </c>
      <c r="M131" s="23" t="str">
        <f aca="false">IF(A131="","",IF(E131="","Uncategorized",IF(I131="Unknown","Unknown category",IF(AND(I131="Transfer",F131=""),"Transfer needs ID",IF(AND(F131&lt;&gt;"",ABS(N(L131))&gt;0.009),"Unmatched transfer",IF(AND(LEFT(E131,6)="Rental",K131="Household"),"Rental row needs property",""))))))</f>
        <v/>
      </c>
    </row>
    <row r="132" customFormat="false" ht="15" hidden="false" customHeight="false" outlineLevel="0" collapsed="false">
      <c r="A132" s="21"/>
      <c r="D132" s="22"/>
      <c r="I132" s="23" t="str">
        <f aca="false">IF(E132="","",IFERROR(INDEX(Categories!$A$2:$A$200,MATCH(E132,Categories!$B$2:$B$200,0)),"Unknown"))</f>
        <v/>
      </c>
      <c r="J132" s="24" t="str">
        <f aca="false">IF(A132="","",DATE(YEAR(A132),MONTH(A132),1))</f>
        <v/>
      </c>
      <c r="K132" s="23" t="str">
        <f aca="false">IF(A132="","",IF(G132&lt;&gt;"",G132,IFERROR(INDEX(Accounts!$D$2:$D$40,MATCH(B132,Accounts!$A$2:$A$40,0)),"Household")))</f>
        <v/>
      </c>
      <c r="L132" s="25" t="str">
        <f aca="false">IF(F132="","",SUMIFS($D$2:$D$3001,$F$2:$F$3001,F132))</f>
        <v/>
      </c>
      <c r="M132" s="23" t="str">
        <f aca="false">IF(A132="","",IF(E132="","Uncategorized",IF(I132="Unknown","Unknown category",IF(AND(I132="Transfer",F132=""),"Transfer needs ID",IF(AND(F132&lt;&gt;"",ABS(N(L132))&gt;0.009),"Unmatched transfer",IF(AND(LEFT(E132,6)="Rental",K132="Household"),"Rental row needs property",""))))))</f>
        <v/>
      </c>
    </row>
    <row r="133" customFormat="false" ht="15" hidden="false" customHeight="false" outlineLevel="0" collapsed="false">
      <c r="A133" s="21"/>
      <c r="D133" s="22"/>
      <c r="I133" s="23" t="str">
        <f aca="false">IF(E133="","",IFERROR(INDEX(Categories!$A$2:$A$200,MATCH(E133,Categories!$B$2:$B$200,0)),"Unknown"))</f>
        <v/>
      </c>
      <c r="J133" s="24" t="str">
        <f aca="false">IF(A133="","",DATE(YEAR(A133),MONTH(A133),1))</f>
        <v/>
      </c>
      <c r="K133" s="23" t="str">
        <f aca="false">IF(A133="","",IF(G133&lt;&gt;"",G133,IFERROR(INDEX(Accounts!$D$2:$D$40,MATCH(B133,Accounts!$A$2:$A$40,0)),"Household")))</f>
        <v/>
      </c>
      <c r="L133" s="25" t="str">
        <f aca="false">IF(F133="","",SUMIFS($D$2:$D$3001,$F$2:$F$3001,F133))</f>
        <v/>
      </c>
      <c r="M133" s="23" t="str">
        <f aca="false">IF(A133="","",IF(E133="","Uncategorized",IF(I133="Unknown","Unknown category",IF(AND(I133="Transfer",F133=""),"Transfer needs ID",IF(AND(F133&lt;&gt;"",ABS(N(L133))&gt;0.009),"Unmatched transfer",IF(AND(LEFT(E133,6)="Rental",K133="Household"),"Rental row needs property",""))))))</f>
        <v/>
      </c>
    </row>
    <row r="134" customFormat="false" ht="15" hidden="false" customHeight="false" outlineLevel="0" collapsed="false">
      <c r="A134" s="21"/>
      <c r="D134" s="22"/>
      <c r="I134" s="23" t="str">
        <f aca="false">IF(E134="","",IFERROR(INDEX(Categories!$A$2:$A$200,MATCH(E134,Categories!$B$2:$B$200,0)),"Unknown"))</f>
        <v/>
      </c>
      <c r="J134" s="24" t="str">
        <f aca="false">IF(A134="","",DATE(YEAR(A134),MONTH(A134),1))</f>
        <v/>
      </c>
      <c r="K134" s="23" t="str">
        <f aca="false">IF(A134="","",IF(G134&lt;&gt;"",G134,IFERROR(INDEX(Accounts!$D$2:$D$40,MATCH(B134,Accounts!$A$2:$A$40,0)),"Household")))</f>
        <v/>
      </c>
      <c r="L134" s="25" t="str">
        <f aca="false">IF(F134="","",SUMIFS($D$2:$D$3001,$F$2:$F$3001,F134))</f>
        <v/>
      </c>
      <c r="M134" s="23" t="str">
        <f aca="false">IF(A134="","",IF(E134="","Uncategorized",IF(I134="Unknown","Unknown category",IF(AND(I134="Transfer",F134=""),"Transfer needs ID",IF(AND(F134&lt;&gt;"",ABS(N(L134))&gt;0.009),"Unmatched transfer",IF(AND(LEFT(E134,6)="Rental",K134="Household"),"Rental row needs property",""))))))</f>
        <v/>
      </c>
    </row>
    <row r="135" customFormat="false" ht="15" hidden="false" customHeight="false" outlineLevel="0" collapsed="false">
      <c r="A135" s="21"/>
      <c r="D135" s="22"/>
      <c r="I135" s="23" t="str">
        <f aca="false">IF(E135="","",IFERROR(INDEX(Categories!$A$2:$A$200,MATCH(E135,Categories!$B$2:$B$200,0)),"Unknown"))</f>
        <v/>
      </c>
      <c r="J135" s="24" t="str">
        <f aca="false">IF(A135="","",DATE(YEAR(A135),MONTH(A135),1))</f>
        <v/>
      </c>
      <c r="K135" s="23" t="str">
        <f aca="false">IF(A135="","",IF(G135&lt;&gt;"",G135,IFERROR(INDEX(Accounts!$D$2:$D$40,MATCH(B135,Accounts!$A$2:$A$40,0)),"Household")))</f>
        <v/>
      </c>
      <c r="L135" s="25" t="str">
        <f aca="false">IF(F135="","",SUMIFS($D$2:$D$3001,$F$2:$F$3001,F135))</f>
        <v/>
      </c>
      <c r="M135" s="23" t="str">
        <f aca="false">IF(A135="","",IF(E135="","Uncategorized",IF(I135="Unknown","Unknown category",IF(AND(I135="Transfer",F135=""),"Transfer needs ID",IF(AND(F135&lt;&gt;"",ABS(N(L135))&gt;0.009),"Unmatched transfer",IF(AND(LEFT(E135,6)="Rental",K135="Household"),"Rental row needs property",""))))))</f>
        <v/>
      </c>
    </row>
    <row r="136" customFormat="false" ht="15" hidden="false" customHeight="false" outlineLevel="0" collapsed="false">
      <c r="A136" s="21"/>
      <c r="D136" s="22"/>
      <c r="I136" s="23" t="str">
        <f aca="false">IF(E136="","",IFERROR(INDEX(Categories!$A$2:$A$200,MATCH(E136,Categories!$B$2:$B$200,0)),"Unknown"))</f>
        <v/>
      </c>
      <c r="J136" s="24" t="str">
        <f aca="false">IF(A136="","",DATE(YEAR(A136),MONTH(A136),1))</f>
        <v/>
      </c>
      <c r="K136" s="23" t="str">
        <f aca="false">IF(A136="","",IF(G136&lt;&gt;"",G136,IFERROR(INDEX(Accounts!$D$2:$D$40,MATCH(B136,Accounts!$A$2:$A$40,0)),"Household")))</f>
        <v/>
      </c>
      <c r="L136" s="25" t="str">
        <f aca="false">IF(F136="","",SUMIFS($D$2:$D$3001,$F$2:$F$3001,F136))</f>
        <v/>
      </c>
      <c r="M136" s="23" t="str">
        <f aca="false">IF(A136="","",IF(E136="","Uncategorized",IF(I136="Unknown","Unknown category",IF(AND(I136="Transfer",F136=""),"Transfer needs ID",IF(AND(F136&lt;&gt;"",ABS(N(L136))&gt;0.009),"Unmatched transfer",IF(AND(LEFT(E136,6)="Rental",K136="Household"),"Rental row needs property",""))))))</f>
        <v/>
      </c>
    </row>
    <row r="137" customFormat="false" ht="15" hidden="false" customHeight="false" outlineLevel="0" collapsed="false">
      <c r="A137" s="21"/>
      <c r="D137" s="22"/>
      <c r="I137" s="23" t="str">
        <f aca="false">IF(E137="","",IFERROR(INDEX(Categories!$A$2:$A$200,MATCH(E137,Categories!$B$2:$B$200,0)),"Unknown"))</f>
        <v/>
      </c>
      <c r="J137" s="24" t="str">
        <f aca="false">IF(A137="","",DATE(YEAR(A137),MONTH(A137),1))</f>
        <v/>
      </c>
      <c r="K137" s="23" t="str">
        <f aca="false">IF(A137="","",IF(G137&lt;&gt;"",G137,IFERROR(INDEX(Accounts!$D$2:$D$40,MATCH(B137,Accounts!$A$2:$A$40,0)),"Household")))</f>
        <v/>
      </c>
      <c r="L137" s="25" t="str">
        <f aca="false">IF(F137="","",SUMIFS($D$2:$D$3001,$F$2:$F$3001,F137))</f>
        <v/>
      </c>
      <c r="M137" s="23" t="str">
        <f aca="false">IF(A137="","",IF(E137="","Uncategorized",IF(I137="Unknown","Unknown category",IF(AND(I137="Transfer",F137=""),"Transfer needs ID",IF(AND(F137&lt;&gt;"",ABS(N(L137))&gt;0.009),"Unmatched transfer",IF(AND(LEFT(E137,6)="Rental",K137="Household"),"Rental row needs property",""))))))</f>
        <v/>
      </c>
    </row>
    <row r="138" customFormat="false" ht="15" hidden="false" customHeight="false" outlineLevel="0" collapsed="false">
      <c r="A138" s="21"/>
      <c r="D138" s="22"/>
      <c r="I138" s="23" t="str">
        <f aca="false">IF(E138="","",IFERROR(INDEX(Categories!$A$2:$A$200,MATCH(E138,Categories!$B$2:$B$200,0)),"Unknown"))</f>
        <v/>
      </c>
      <c r="J138" s="24" t="str">
        <f aca="false">IF(A138="","",DATE(YEAR(A138),MONTH(A138),1))</f>
        <v/>
      </c>
      <c r="K138" s="23" t="str">
        <f aca="false">IF(A138="","",IF(G138&lt;&gt;"",G138,IFERROR(INDEX(Accounts!$D$2:$D$40,MATCH(B138,Accounts!$A$2:$A$40,0)),"Household")))</f>
        <v/>
      </c>
      <c r="L138" s="25" t="str">
        <f aca="false">IF(F138="","",SUMIFS($D$2:$D$3001,$F$2:$F$3001,F138))</f>
        <v/>
      </c>
      <c r="M138" s="23" t="str">
        <f aca="false">IF(A138="","",IF(E138="","Uncategorized",IF(I138="Unknown","Unknown category",IF(AND(I138="Transfer",F138=""),"Transfer needs ID",IF(AND(F138&lt;&gt;"",ABS(N(L138))&gt;0.009),"Unmatched transfer",IF(AND(LEFT(E138,6)="Rental",K138="Household"),"Rental row needs property",""))))))</f>
        <v/>
      </c>
    </row>
    <row r="139" customFormat="false" ht="15" hidden="false" customHeight="false" outlineLevel="0" collapsed="false">
      <c r="A139" s="21"/>
      <c r="D139" s="22"/>
      <c r="I139" s="23" t="str">
        <f aca="false">IF(E139="","",IFERROR(INDEX(Categories!$A$2:$A$200,MATCH(E139,Categories!$B$2:$B$200,0)),"Unknown"))</f>
        <v/>
      </c>
      <c r="J139" s="24" t="str">
        <f aca="false">IF(A139="","",DATE(YEAR(A139),MONTH(A139),1))</f>
        <v/>
      </c>
      <c r="K139" s="23" t="str">
        <f aca="false">IF(A139="","",IF(G139&lt;&gt;"",G139,IFERROR(INDEX(Accounts!$D$2:$D$40,MATCH(B139,Accounts!$A$2:$A$40,0)),"Household")))</f>
        <v/>
      </c>
      <c r="L139" s="25" t="str">
        <f aca="false">IF(F139="","",SUMIFS($D$2:$D$3001,$F$2:$F$3001,F139))</f>
        <v/>
      </c>
      <c r="M139" s="23" t="str">
        <f aca="false">IF(A139="","",IF(E139="","Uncategorized",IF(I139="Unknown","Unknown category",IF(AND(I139="Transfer",F139=""),"Transfer needs ID",IF(AND(F139&lt;&gt;"",ABS(N(L139))&gt;0.009),"Unmatched transfer",IF(AND(LEFT(E139,6)="Rental",K139="Household"),"Rental row needs property",""))))))</f>
        <v/>
      </c>
    </row>
    <row r="140" customFormat="false" ht="15" hidden="false" customHeight="false" outlineLevel="0" collapsed="false">
      <c r="A140" s="21"/>
      <c r="D140" s="22"/>
      <c r="I140" s="23" t="str">
        <f aca="false">IF(E140="","",IFERROR(INDEX(Categories!$A$2:$A$200,MATCH(E140,Categories!$B$2:$B$200,0)),"Unknown"))</f>
        <v/>
      </c>
      <c r="J140" s="24" t="str">
        <f aca="false">IF(A140="","",DATE(YEAR(A140),MONTH(A140),1))</f>
        <v/>
      </c>
      <c r="K140" s="23" t="str">
        <f aca="false">IF(A140="","",IF(G140&lt;&gt;"",G140,IFERROR(INDEX(Accounts!$D$2:$D$40,MATCH(B140,Accounts!$A$2:$A$40,0)),"Household")))</f>
        <v/>
      </c>
      <c r="L140" s="25" t="str">
        <f aca="false">IF(F140="","",SUMIFS($D$2:$D$3001,$F$2:$F$3001,F140))</f>
        <v/>
      </c>
      <c r="M140" s="23" t="str">
        <f aca="false">IF(A140="","",IF(E140="","Uncategorized",IF(I140="Unknown","Unknown category",IF(AND(I140="Transfer",F140=""),"Transfer needs ID",IF(AND(F140&lt;&gt;"",ABS(N(L140))&gt;0.009),"Unmatched transfer",IF(AND(LEFT(E140,6)="Rental",K140="Household"),"Rental row needs property",""))))))</f>
        <v/>
      </c>
    </row>
    <row r="141" customFormat="false" ht="15" hidden="false" customHeight="false" outlineLevel="0" collapsed="false">
      <c r="A141" s="21"/>
      <c r="D141" s="22"/>
      <c r="I141" s="23" t="str">
        <f aca="false">IF(E141="","",IFERROR(INDEX(Categories!$A$2:$A$200,MATCH(E141,Categories!$B$2:$B$200,0)),"Unknown"))</f>
        <v/>
      </c>
      <c r="J141" s="24" t="str">
        <f aca="false">IF(A141="","",DATE(YEAR(A141),MONTH(A141),1))</f>
        <v/>
      </c>
      <c r="K141" s="23" t="str">
        <f aca="false">IF(A141="","",IF(G141&lt;&gt;"",G141,IFERROR(INDEX(Accounts!$D$2:$D$40,MATCH(B141,Accounts!$A$2:$A$40,0)),"Household")))</f>
        <v/>
      </c>
      <c r="L141" s="25" t="str">
        <f aca="false">IF(F141="","",SUMIFS($D$2:$D$3001,$F$2:$F$3001,F141))</f>
        <v/>
      </c>
      <c r="M141" s="23" t="str">
        <f aca="false">IF(A141="","",IF(E141="","Uncategorized",IF(I141="Unknown","Unknown category",IF(AND(I141="Transfer",F141=""),"Transfer needs ID",IF(AND(F141&lt;&gt;"",ABS(N(L141))&gt;0.009),"Unmatched transfer",IF(AND(LEFT(E141,6)="Rental",K141="Household"),"Rental row needs property",""))))))</f>
        <v/>
      </c>
    </row>
    <row r="142" customFormat="false" ht="15" hidden="false" customHeight="false" outlineLevel="0" collapsed="false">
      <c r="A142" s="21"/>
      <c r="D142" s="22"/>
      <c r="I142" s="23" t="str">
        <f aca="false">IF(E142="","",IFERROR(INDEX(Categories!$A$2:$A$200,MATCH(E142,Categories!$B$2:$B$200,0)),"Unknown"))</f>
        <v/>
      </c>
      <c r="J142" s="24" t="str">
        <f aca="false">IF(A142="","",DATE(YEAR(A142),MONTH(A142),1))</f>
        <v/>
      </c>
      <c r="K142" s="23" t="str">
        <f aca="false">IF(A142="","",IF(G142&lt;&gt;"",G142,IFERROR(INDEX(Accounts!$D$2:$D$40,MATCH(B142,Accounts!$A$2:$A$40,0)),"Household")))</f>
        <v/>
      </c>
      <c r="L142" s="25" t="str">
        <f aca="false">IF(F142="","",SUMIFS($D$2:$D$3001,$F$2:$F$3001,F142))</f>
        <v/>
      </c>
      <c r="M142" s="23" t="str">
        <f aca="false">IF(A142="","",IF(E142="","Uncategorized",IF(I142="Unknown","Unknown category",IF(AND(I142="Transfer",F142=""),"Transfer needs ID",IF(AND(F142&lt;&gt;"",ABS(N(L142))&gt;0.009),"Unmatched transfer",IF(AND(LEFT(E142,6)="Rental",K142="Household"),"Rental row needs property",""))))))</f>
        <v/>
      </c>
    </row>
    <row r="143" customFormat="false" ht="15" hidden="false" customHeight="false" outlineLevel="0" collapsed="false">
      <c r="A143" s="21"/>
      <c r="D143" s="22"/>
      <c r="I143" s="23" t="str">
        <f aca="false">IF(E143="","",IFERROR(INDEX(Categories!$A$2:$A$200,MATCH(E143,Categories!$B$2:$B$200,0)),"Unknown"))</f>
        <v/>
      </c>
      <c r="J143" s="24" t="str">
        <f aca="false">IF(A143="","",DATE(YEAR(A143),MONTH(A143),1))</f>
        <v/>
      </c>
      <c r="K143" s="23" t="str">
        <f aca="false">IF(A143="","",IF(G143&lt;&gt;"",G143,IFERROR(INDEX(Accounts!$D$2:$D$40,MATCH(B143,Accounts!$A$2:$A$40,0)),"Household")))</f>
        <v/>
      </c>
      <c r="L143" s="25" t="str">
        <f aca="false">IF(F143="","",SUMIFS($D$2:$D$3001,$F$2:$F$3001,F143))</f>
        <v/>
      </c>
      <c r="M143" s="23" t="str">
        <f aca="false">IF(A143="","",IF(E143="","Uncategorized",IF(I143="Unknown","Unknown category",IF(AND(I143="Transfer",F143=""),"Transfer needs ID",IF(AND(F143&lt;&gt;"",ABS(N(L143))&gt;0.009),"Unmatched transfer",IF(AND(LEFT(E143,6)="Rental",K143="Household"),"Rental row needs property",""))))))</f>
        <v/>
      </c>
    </row>
    <row r="144" customFormat="false" ht="15" hidden="false" customHeight="false" outlineLevel="0" collapsed="false">
      <c r="A144" s="21"/>
      <c r="D144" s="22"/>
      <c r="I144" s="23" t="str">
        <f aca="false">IF(E144="","",IFERROR(INDEX(Categories!$A$2:$A$200,MATCH(E144,Categories!$B$2:$B$200,0)),"Unknown"))</f>
        <v/>
      </c>
      <c r="J144" s="24" t="str">
        <f aca="false">IF(A144="","",DATE(YEAR(A144),MONTH(A144),1))</f>
        <v/>
      </c>
      <c r="K144" s="23" t="str">
        <f aca="false">IF(A144="","",IF(G144&lt;&gt;"",G144,IFERROR(INDEX(Accounts!$D$2:$D$40,MATCH(B144,Accounts!$A$2:$A$40,0)),"Household")))</f>
        <v/>
      </c>
      <c r="L144" s="25" t="str">
        <f aca="false">IF(F144="","",SUMIFS($D$2:$D$3001,$F$2:$F$3001,F144))</f>
        <v/>
      </c>
      <c r="M144" s="23" t="str">
        <f aca="false">IF(A144="","",IF(E144="","Uncategorized",IF(I144="Unknown","Unknown category",IF(AND(I144="Transfer",F144=""),"Transfer needs ID",IF(AND(F144&lt;&gt;"",ABS(N(L144))&gt;0.009),"Unmatched transfer",IF(AND(LEFT(E144,6)="Rental",K144="Household"),"Rental row needs property",""))))))</f>
        <v/>
      </c>
    </row>
    <row r="145" customFormat="false" ht="15" hidden="false" customHeight="false" outlineLevel="0" collapsed="false">
      <c r="A145" s="21"/>
      <c r="D145" s="22"/>
      <c r="I145" s="23" t="str">
        <f aca="false">IF(E145="","",IFERROR(INDEX(Categories!$A$2:$A$200,MATCH(E145,Categories!$B$2:$B$200,0)),"Unknown"))</f>
        <v/>
      </c>
      <c r="J145" s="24" t="str">
        <f aca="false">IF(A145="","",DATE(YEAR(A145),MONTH(A145),1))</f>
        <v/>
      </c>
      <c r="K145" s="23" t="str">
        <f aca="false">IF(A145="","",IF(G145&lt;&gt;"",G145,IFERROR(INDEX(Accounts!$D$2:$D$40,MATCH(B145,Accounts!$A$2:$A$40,0)),"Household")))</f>
        <v/>
      </c>
      <c r="L145" s="25" t="str">
        <f aca="false">IF(F145="","",SUMIFS($D$2:$D$3001,$F$2:$F$3001,F145))</f>
        <v/>
      </c>
      <c r="M145" s="23" t="str">
        <f aca="false">IF(A145="","",IF(E145="","Uncategorized",IF(I145="Unknown","Unknown category",IF(AND(I145="Transfer",F145=""),"Transfer needs ID",IF(AND(F145&lt;&gt;"",ABS(N(L145))&gt;0.009),"Unmatched transfer",IF(AND(LEFT(E145,6)="Rental",K145="Household"),"Rental row needs property",""))))))</f>
        <v/>
      </c>
    </row>
    <row r="146" customFormat="false" ht="15" hidden="false" customHeight="false" outlineLevel="0" collapsed="false">
      <c r="A146" s="21"/>
      <c r="D146" s="22"/>
      <c r="I146" s="23" t="str">
        <f aca="false">IF(E146="","",IFERROR(INDEX(Categories!$A$2:$A$200,MATCH(E146,Categories!$B$2:$B$200,0)),"Unknown"))</f>
        <v/>
      </c>
      <c r="J146" s="24" t="str">
        <f aca="false">IF(A146="","",DATE(YEAR(A146),MONTH(A146),1))</f>
        <v/>
      </c>
      <c r="K146" s="23" t="str">
        <f aca="false">IF(A146="","",IF(G146&lt;&gt;"",G146,IFERROR(INDEX(Accounts!$D$2:$D$40,MATCH(B146,Accounts!$A$2:$A$40,0)),"Household")))</f>
        <v/>
      </c>
      <c r="L146" s="25" t="str">
        <f aca="false">IF(F146="","",SUMIFS($D$2:$D$3001,$F$2:$F$3001,F146))</f>
        <v/>
      </c>
      <c r="M146" s="23" t="str">
        <f aca="false">IF(A146="","",IF(E146="","Uncategorized",IF(I146="Unknown","Unknown category",IF(AND(I146="Transfer",F146=""),"Transfer needs ID",IF(AND(F146&lt;&gt;"",ABS(N(L146))&gt;0.009),"Unmatched transfer",IF(AND(LEFT(E146,6)="Rental",K146="Household"),"Rental row needs property",""))))))</f>
        <v/>
      </c>
    </row>
    <row r="147" customFormat="false" ht="15" hidden="false" customHeight="false" outlineLevel="0" collapsed="false">
      <c r="A147" s="21"/>
      <c r="D147" s="22"/>
      <c r="I147" s="23" t="str">
        <f aca="false">IF(E147="","",IFERROR(INDEX(Categories!$A$2:$A$200,MATCH(E147,Categories!$B$2:$B$200,0)),"Unknown"))</f>
        <v/>
      </c>
      <c r="J147" s="24" t="str">
        <f aca="false">IF(A147="","",DATE(YEAR(A147),MONTH(A147),1))</f>
        <v/>
      </c>
      <c r="K147" s="23" t="str">
        <f aca="false">IF(A147="","",IF(G147&lt;&gt;"",G147,IFERROR(INDEX(Accounts!$D$2:$D$40,MATCH(B147,Accounts!$A$2:$A$40,0)),"Household")))</f>
        <v/>
      </c>
      <c r="L147" s="25" t="str">
        <f aca="false">IF(F147="","",SUMIFS($D$2:$D$3001,$F$2:$F$3001,F147))</f>
        <v/>
      </c>
      <c r="M147" s="23" t="str">
        <f aca="false">IF(A147="","",IF(E147="","Uncategorized",IF(I147="Unknown","Unknown category",IF(AND(I147="Transfer",F147=""),"Transfer needs ID",IF(AND(F147&lt;&gt;"",ABS(N(L147))&gt;0.009),"Unmatched transfer",IF(AND(LEFT(E147,6)="Rental",K147="Household"),"Rental row needs property",""))))))</f>
        <v/>
      </c>
    </row>
    <row r="148" customFormat="false" ht="15" hidden="false" customHeight="false" outlineLevel="0" collapsed="false">
      <c r="A148" s="21"/>
      <c r="D148" s="22"/>
      <c r="I148" s="23" t="str">
        <f aca="false">IF(E148="","",IFERROR(INDEX(Categories!$A$2:$A$200,MATCH(E148,Categories!$B$2:$B$200,0)),"Unknown"))</f>
        <v/>
      </c>
      <c r="J148" s="24" t="str">
        <f aca="false">IF(A148="","",DATE(YEAR(A148),MONTH(A148),1))</f>
        <v/>
      </c>
      <c r="K148" s="23" t="str">
        <f aca="false">IF(A148="","",IF(G148&lt;&gt;"",G148,IFERROR(INDEX(Accounts!$D$2:$D$40,MATCH(B148,Accounts!$A$2:$A$40,0)),"Household")))</f>
        <v/>
      </c>
      <c r="L148" s="25" t="str">
        <f aca="false">IF(F148="","",SUMIFS($D$2:$D$3001,$F$2:$F$3001,F148))</f>
        <v/>
      </c>
      <c r="M148" s="23" t="str">
        <f aca="false">IF(A148="","",IF(E148="","Uncategorized",IF(I148="Unknown","Unknown category",IF(AND(I148="Transfer",F148=""),"Transfer needs ID",IF(AND(F148&lt;&gt;"",ABS(N(L148))&gt;0.009),"Unmatched transfer",IF(AND(LEFT(E148,6)="Rental",K148="Household"),"Rental row needs property",""))))))</f>
        <v/>
      </c>
    </row>
    <row r="149" customFormat="false" ht="15" hidden="false" customHeight="false" outlineLevel="0" collapsed="false">
      <c r="A149" s="21"/>
      <c r="D149" s="22"/>
      <c r="I149" s="23" t="str">
        <f aca="false">IF(E149="","",IFERROR(INDEX(Categories!$A$2:$A$200,MATCH(E149,Categories!$B$2:$B$200,0)),"Unknown"))</f>
        <v/>
      </c>
      <c r="J149" s="24" t="str">
        <f aca="false">IF(A149="","",DATE(YEAR(A149),MONTH(A149),1))</f>
        <v/>
      </c>
      <c r="K149" s="23" t="str">
        <f aca="false">IF(A149="","",IF(G149&lt;&gt;"",G149,IFERROR(INDEX(Accounts!$D$2:$D$40,MATCH(B149,Accounts!$A$2:$A$40,0)),"Household")))</f>
        <v/>
      </c>
      <c r="L149" s="25" t="str">
        <f aca="false">IF(F149="","",SUMIFS($D$2:$D$3001,$F$2:$F$3001,F149))</f>
        <v/>
      </c>
      <c r="M149" s="23" t="str">
        <f aca="false">IF(A149="","",IF(E149="","Uncategorized",IF(I149="Unknown","Unknown category",IF(AND(I149="Transfer",F149=""),"Transfer needs ID",IF(AND(F149&lt;&gt;"",ABS(N(L149))&gt;0.009),"Unmatched transfer",IF(AND(LEFT(E149,6)="Rental",K149="Household"),"Rental row needs property",""))))))</f>
        <v/>
      </c>
    </row>
    <row r="150" customFormat="false" ht="15" hidden="false" customHeight="false" outlineLevel="0" collapsed="false">
      <c r="A150" s="21"/>
      <c r="D150" s="22"/>
      <c r="I150" s="23" t="str">
        <f aca="false">IF(E150="","",IFERROR(INDEX(Categories!$A$2:$A$200,MATCH(E150,Categories!$B$2:$B$200,0)),"Unknown"))</f>
        <v/>
      </c>
      <c r="J150" s="24" t="str">
        <f aca="false">IF(A150="","",DATE(YEAR(A150),MONTH(A150),1))</f>
        <v/>
      </c>
      <c r="K150" s="23" t="str">
        <f aca="false">IF(A150="","",IF(G150&lt;&gt;"",G150,IFERROR(INDEX(Accounts!$D$2:$D$40,MATCH(B150,Accounts!$A$2:$A$40,0)),"Household")))</f>
        <v/>
      </c>
      <c r="L150" s="25" t="str">
        <f aca="false">IF(F150="","",SUMIFS($D$2:$D$3001,$F$2:$F$3001,F150))</f>
        <v/>
      </c>
      <c r="M150" s="23" t="str">
        <f aca="false">IF(A150="","",IF(E150="","Uncategorized",IF(I150="Unknown","Unknown category",IF(AND(I150="Transfer",F150=""),"Transfer needs ID",IF(AND(F150&lt;&gt;"",ABS(N(L150))&gt;0.009),"Unmatched transfer",IF(AND(LEFT(E150,6)="Rental",K150="Household"),"Rental row needs property",""))))))</f>
        <v/>
      </c>
    </row>
    <row r="151" customFormat="false" ht="15" hidden="false" customHeight="false" outlineLevel="0" collapsed="false">
      <c r="A151" s="21"/>
      <c r="D151" s="22"/>
      <c r="I151" s="23" t="str">
        <f aca="false">IF(E151="","",IFERROR(INDEX(Categories!$A$2:$A$200,MATCH(E151,Categories!$B$2:$B$200,0)),"Unknown"))</f>
        <v/>
      </c>
      <c r="J151" s="24" t="str">
        <f aca="false">IF(A151="","",DATE(YEAR(A151),MONTH(A151),1))</f>
        <v/>
      </c>
      <c r="K151" s="23" t="str">
        <f aca="false">IF(A151="","",IF(G151&lt;&gt;"",G151,IFERROR(INDEX(Accounts!$D$2:$D$40,MATCH(B151,Accounts!$A$2:$A$40,0)),"Household")))</f>
        <v/>
      </c>
      <c r="L151" s="25" t="str">
        <f aca="false">IF(F151="","",SUMIFS($D$2:$D$3001,$F$2:$F$3001,F151))</f>
        <v/>
      </c>
      <c r="M151" s="23" t="str">
        <f aca="false">IF(A151="","",IF(E151="","Uncategorized",IF(I151="Unknown","Unknown category",IF(AND(I151="Transfer",F151=""),"Transfer needs ID",IF(AND(F151&lt;&gt;"",ABS(N(L151))&gt;0.009),"Unmatched transfer",IF(AND(LEFT(E151,6)="Rental",K151="Household"),"Rental row needs property",""))))))</f>
        <v/>
      </c>
    </row>
    <row r="152" customFormat="false" ht="15" hidden="false" customHeight="false" outlineLevel="0" collapsed="false">
      <c r="A152" s="21"/>
      <c r="D152" s="22"/>
      <c r="I152" s="23" t="str">
        <f aca="false">IF(E152="","",IFERROR(INDEX(Categories!$A$2:$A$200,MATCH(E152,Categories!$B$2:$B$200,0)),"Unknown"))</f>
        <v/>
      </c>
      <c r="J152" s="24" t="str">
        <f aca="false">IF(A152="","",DATE(YEAR(A152),MONTH(A152),1))</f>
        <v/>
      </c>
      <c r="K152" s="23" t="str">
        <f aca="false">IF(A152="","",IF(G152&lt;&gt;"",G152,IFERROR(INDEX(Accounts!$D$2:$D$40,MATCH(B152,Accounts!$A$2:$A$40,0)),"Household")))</f>
        <v/>
      </c>
      <c r="L152" s="25" t="str">
        <f aca="false">IF(F152="","",SUMIFS($D$2:$D$3001,$F$2:$F$3001,F152))</f>
        <v/>
      </c>
      <c r="M152" s="23" t="str">
        <f aca="false">IF(A152="","",IF(E152="","Uncategorized",IF(I152="Unknown","Unknown category",IF(AND(I152="Transfer",F152=""),"Transfer needs ID",IF(AND(F152&lt;&gt;"",ABS(N(L152))&gt;0.009),"Unmatched transfer",IF(AND(LEFT(E152,6)="Rental",K152="Household"),"Rental row needs property",""))))))</f>
        <v/>
      </c>
    </row>
    <row r="153" customFormat="false" ht="15" hidden="false" customHeight="false" outlineLevel="0" collapsed="false">
      <c r="A153" s="21"/>
      <c r="D153" s="22"/>
      <c r="I153" s="23" t="str">
        <f aca="false">IF(E153="","",IFERROR(INDEX(Categories!$A$2:$A$200,MATCH(E153,Categories!$B$2:$B$200,0)),"Unknown"))</f>
        <v/>
      </c>
      <c r="J153" s="24" t="str">
        <f aca="false">IF(A153="","",DATE(YEAR(A153),MONTH(A153),1))</f>
        <v/>
      </c>
      <c r="K153" s="23" t="str">
        <f aca="false">IF(A153="","",IF(G153&lt;&gt;"",G153,IFERROR(INDEX(Accounts!$D$2:$D$40,MATCH(B153,Accounts!$A$2:$A$40,0)),"Household")))</f>
        <v/>
      </c>
      <c r="L153" s="25" t="str">
        <f aca="false">IF(F153="","",SUMIFS($D$2:$D$3001,$F$2:$F$3001,F153))</f>
        <v/>
      </c>
      <c r="M153" s="23" t="str">
        <f aca="false">IF(A153="","",IF(E153="","Uncategorized",IF(I153="Unknown","Unknown category",IF(AND(I153="Transfer",F153=""),"Transfer needs ID",IF(AND(F153&lt;&gt;"",ABS(N(L153))&gt;0.009),"Unmatched transfer",IF(AND(LEFT(E153,6)="Rental",K153="Household"),"Rental row needs property",""))))))</f>
        <v/>
      </c>
    </row>
    <row r="154" customFormat="false" ht="15" hidden="false" customHeight="false" outlineLevel="0" collapsed="false">
      <c r="A154" s="21"/>
      <c r="D154" s="22"/>
      <c r="I154" s="23" t="str">
        <f aca="false">IF(E154="","",IFERROR(INDEX(Categories!$A$2:$A$200,MATCH(E154,Categories!$B$2:$B$200,0)),"Unknown"))</f>
        <v/>
      </c>
      <c r="J154" s="24" t="str">
        <f aca="false">IF(A154="","",DATE(YEAR(A154),MONTH(A154),1))</f>
        <v/>
      </c>
      <c r="K154" s="23" t="str">
        <f aca="false">IF(A154="","",IF(G154&lt;&gt;"",G154,IFERROR(INDEX(Accounts!$D$2:$D$40,MATCH(B154,Accounts!$A$2:$A$40,0)),"Household")))</f>
        <v/>
      </c>
      <c r="L154" s="25" t="str">
        <f aca="false">IF(F154="","",SUMIFS($D$2:$D$3001,$F$2:$F$3001,F154))</f>
        <v/>
      </c>
      <c r="M154" s="23" t="str">
        <f aca="false">IF(A154="","",IF(E154="","Uncategorized",IF(I154="Unknown","Unknown category",IF(AND(I154="Transfer",F154=""),"Transfer needs ID",IF(AND(F154&lt;&gt;"",ABS(N(L154))&gt;0.009),"Unmatched transfer",IF(AND(LEFT(E154,6)="Rental",K154="Household"),"Rental row needs property",""))))))</f>
        <v/>
      </c>
    </row>
    <row r="155" customFormat="false" ht="15" hidden="false" customHeight="false" outlineLevel="0" collapsed="false">
      <c r="A155" s="21"/>
      <c r="D155" s="22"/>
      <c r="I155" s="23" t="str">
        <f aca="false">IF(E155="","",IFERROR(INDEX(Categories!$A$2:$A$200,MATCH(E155,Categories!$B$2:$B$200,0)),"Unknown"))</f>
        <v/>
      </c>
      <c r="J155" s="24" t="str">
        <f aca="false">IF(A155="","",DATE(YEAR(A155),MONTH(A155),1))</f>
        <v/>
      </c>
      <c r="K155" s="23" t="str">
        <f aca="false">IF(A155="","",IF(G155&lt;&gt;"",G155,IFERROR(INDEX(Accounts!$D$2:$D$40,MATCH(B155,Accounts!$A$2:$A$40,0)),"Household")))</f>
        <v/>
      </c>
      <c r="L155" s="25" t="str">
        <f aca="false">IF(F155="","",SUMIFS($D$2:$D$3001,$F$2:$F$3001,F155))</f>
        <v/>
      </c>
      <c r="M155" s="23" t="str">
        <f aca="false">IF(A155="","",IF(E155="","Uncategorized",IF(I155="Unknown","Unknown category",IF(AND(I155="Transfer",F155=""),"Transfer needs ID",IF(AND(F155&lt;&gt;"",ABS(N(L155))&gt;0.009),"Unmatched transfer",IF(AND(LEFT(E155,6)="Rental",K155="Household"),"Rental row needs property",""))))))</f>
        <v/>
      </c>
    </row>
    <row r="156" customFormat="false" ht="15" hidden="false" customHeight="false" outlineLevel="0" collapsed="false">
      <c r="A156" s="21"/>
      <c r="D156" s="22"/>
      <c r="I156" s="23" t="str">
        <f aca="false">IF(E156="","",IFERROR(INDEX(Categories!$A$2:$A$200,MATCH(E156,Categories!$B$2:$B$200,0)),"Unknown"))</f>
        <v/>
      </c>
      <c r="J156" s="24" t="str">
        <f aca="false">IF(A156="","",DATE(YEAR(A156),MONTH(A156),1))</f>
        <v/>
      </c>
      <c r="K156" s="23" t="str">
        <f aca="false">IF(A156="","",IF(G156&lt;&gt;"",G156,IFERROR(INDEX(Accounts!$D$2:$D$40,MATCH(B156,Accounts!$A$2:$A$40,0)),"Household")))</f>
        <v/>
      </c>
      <c r="L156" s="25" t="str">
        <f aca="false">IF(F156="","",SUMIFS($D$2:$D$3001,$F$2:$F$3001,F156))</f>
        <v/>
      </c>
      <c r="M156" s="23" t="str">
        <f aca="false">IF(A156="","",IF(E156="","Uncategorized",IF(I156="Unknown","Unknown category",IF(AND(I156="Transfer",F156=""),"Transfer needs ID",IF(AND(F156&lt;&gt;"",ABS(N(L156))&gt;0.009),"Unmatched transfer",IF(AND(LEFT(E156,6)="Rental",K156="Household"),"Rental row needs property",""))))))</f>
        <v/>
      </c>
    </row>
    <row r="157" customFormat="false" ht="15" hidden="false" customHeight="false" outlineLevel="0" collapsed="false">
      <c r="A157" s="21"/>
      <c r="D157" s="22"/>
      <c r="I157" s="23" t="str">
        <f aca="false">IF(E157="","",IFERROR(INDEX(Categories!$A$2:$A$200,MATCH(E157,Categories!$B$2:$B$200,0)),"Unknown"))</f>
        <v/>
      </c>
      <c r="J157" s="24" t="str">
        <f aca="false">IF(A157="","",DATE(YEAR(A157),MONTH(A157),1))</f>
        <v/>
      </c>
      <c r="K157" s="23" t="str">
        <f aca="false">IF(A157="","",IF(G157&lt;&gt;"",G157,IFERROR(INDEX(Accounts!$D$2:$D$40,MATCH(B157,Accounts!$A$2:$A$40,0)),"Household")))</f>
        <v/>
      </c>
      <c r="L157" s="25" t="str">
        <f aca="false">IF(F157="","",SUMIFS($D$2:$D$3001,$F$2:$F$3001,F157))</f>
        <v/>
      </c>
      <c r="M157" s="23" t="str">
        <f aca="false">IF(A157="","",IF(E157="","Uncategorized",IF(I157="Unknown","Unknown category",IF(AND(I157="Transfer",F157=""),"Transfer needs ID",IF(AND(F157&lt;&gt;"",ABS(N(L157))&gt;0.009),"Unmatched transfer",IF(AND(LEFT(E157,6)="Rental",K157="Household"),"Rental row needs property",""))))))</f>
        <v/>
      </c>
    </row>
    <row r="158" customFormat="false" ht="15" hidden="false" customHeight="false" outlineLevel="0" collapsed="false">
      <c r="A158" s="21"/>
      <c r="D158" s="22"/>
      <c r="I158" s="23" t="str">
        <f aca="false">IF(E158="","",IFERROR(INDEX(Categories!$A$2:$A$200,MATCH(E158,Categories!$B$2:$B$200,0)),"Unknown"))</f>
        <v/>
      </c>
      <c r="J158" s="24" t="str">
        <f aca="false">IF(A158="","",DATE(YEAR(A158),MONTH(A158),1))</f>
        <v/>
      </c>
      <c r="K158" s="23" t="str">
        <f aca="false">IF(A158="","",IF(G158&lt;&gt;"",G158,IFERROR(INDEX(Accounts!$D$2:$D$40,MATCH(B158,Accounts!$A$2:$A$40,0)),"Household")))</f>
        <v/>
      </c>
      <c r="L158" s="25" t="str">
        <f aca="false">IF(F158="","",SUMIFS($D$2:$D$3001,$F$2:$F$3001,F158))</f>
        <v/>
      </c>
      <c r="M158" s="23" t="str">
        <f aca="false">IF(A158="","",IF(E158="","Uncategorized",IF(I158="Unknown","Unknown category",IF(AND(I158="Transfer",F158=""),"Transfer needs ID",IF(AND(F158&lt;&gt;"",ABS(N(L158))&gt;0.009),"Unmatched transfer",IF(AND(LEFT(E158,6)="Rental",K158="Household"),"Rental row needs property",""))))))</f>
        <v/>
      </c>
    </row>
    <row r="159" customFormat="false" ht="15" hidden="false" customHeight="false" outlineLevel="0" collapsed="false">
      <c r="A159" s="21"/>
      <c r="D159" s="22"/>
      <c r="I159" s="23" t="str">
        <f aca="false">IF(E159="","",IFERROR(INDEX(Categories!$A$2:$A$200,MATCH(E159,Categories!$B$2:$B$200,0)),"Unknown"))</f>
        <v/>
      </c>
      <c r="J159" s="24" t="str">
        <f aca="false">IF(A159="","",DATE(YEAR(A159),MONTH(A159),1))</f>
        <v/>
      </c>
      <c r="K159" s="23" t="str">
        <f aca="false">IF(A159="","",IF(G159&lt;&gt;"",G159,IFERROR(INDEX(Accounts!$D$2:$D$40,MATCH(B159,Accounts!$A$2:$A$40,0)),"Household")))</f>
        <v/>
      </c>
      <c r="L159" s="25" t="str">
        <f aca="false">IF(F159="","",SUMIFS($D$2:$D$3001,$F$2:$F$3001,F159))</f>
        <v/>
      </c>
      <c r="M159" s="23" t="str">
        <f aca="false">IF(A159="","",IF(E159="","Uncategorized",IF(I159="Unknown","Unknown category",IF(AND(I159="Transfer",F159=""),"Transfer needs ID",IF(AND(F159&lt;&gt;"",ABS(N(L159))&gt;0.009),"Unmatched transfer",IF(AND(LEFT(E159,6)="Rental",K159="Household"),"Rental row needs property",""))))))</f>
        <v/>
      </c>
    </row>
    <row r="160" customFormat="false" ht="15" hidden="false" customHeight="false" outlineLevel="0" collapsed="false">
      <c r="A160" s="21"/>
      <c r="D160" s="22"/>
      <c r="I160" s="23" t="str">
        <f aca="false">IF(E160="","",IFERROR(INDEX(Categories!$A$2:$A$200,MATCH(E160,Categories!$B$2:$B$200,0)),"Unknown"))</f>
        <v/>
      </c>
      <c r="J160" s="24" t="str">
        <f aca="false">IF(A160="","",DATE(YEAR(A160),MONTH(A160),1))</f>
        <v/>
      </c>
      <c r="K160" s="23" t="str">
        <f aca="false">IF(A160="","",IF(G160&lt;&gt;"",G160,IFERROR(INDEX(Accounts!$D$2:$D$40,MATCH(B160,Accounts!$A$2:$A$40,0)),"Household")))</f>
        <v/>
      </c>
      <c r="L160" s="25" t="str">
        <f aca="false">IF(F160="","",SUMIFS($D$2:$D$3001,$F$2:$F$3001,F160))</f>
        <v/>
      </c>
      <c r="M160" s="23" t="str">
        <f aca="false">IF(A160="","",IF(E160="","Uncategorized",IF(I160="Unknown","Unknown category",IF(AND(I160="Transfer",F160=""),"Transfer needs ID",IF(AND(F160&lt;&gt;"",ABS(N(L160))&gt;0.009),"Unmatched transfer",IF(AND(LEFT(E160,6)="Rental",K160="Household"),"Rental row needs property",""))))))</f>
        <v/>
      </c>
    </row>
    <row r="161" customFormat="false" ht="15" hidden="false" customHeight="false" outlineLevel="0" collapsed="false">
      <c r="A161" s="21"/>
      <c r="D161" s="22"/>
      <c r="I161" s="23" t="str">
        <f aca="false">IF(E161="","",IFERROR(INDEX(Categories!$A$2:$A$200,MATCH(E161,Categories!$B$2:$B$200,0)),"Unknown"))</f>
        <v/>
      </c>
      <c r="J161" s="24" t="str">
        <f aca="false">IF(A161="","",DATE(YEAR(A161),MONTH(A161),1))</f>
        <v/>
      </c>
      <c r="K161" s="23" t="str">
        <f aca="false">IF(A161="","",IF(G161&lt;&gt;"",G161,IFERROR(INDEX(Accounts!$D$2:$D$40,MATCH(B161,Accounts!$A$2:$A$40,0)),"Household")))</f>
        <v/>
      </c>
      <c r="L161" s="25" t="str">
        <f aca="false">IF(F161="","",SUMIFS($D$2:$D$3001,$F$2:$F$3001,F161))</f>
        <v/>
      </c>
      <c r="M161" s="23" t="str">
        <f aca="false">IF(A161="","",IF(E161="","Uncategorized",IF(I161="Unknown","Unknown category",IF(AND(I161="Transfer",F161=""),"Transfer needs ID",IF(AND(F161&lt;&gt;"",ABS(N(L161))&gt;0.009),"Unmatched transfer",IF(AND(LEFT(E161,6)="Rental",K161="Household"),"Rental row needs property",""))))))</f>
        <v/>
      </c>
    </row>
    <row r="162" customFormat="false" ht="15" hidden="false" customHeight="false" outlineLevel="0" collapsed="false">
      <c r="A162" s="21"/>
      <c r="D162" s="22"/>
      <c r="I162" s="23" t="str">
        <f aca="false">IF(E162="","",IFERROR(INDEX(Categories!$A$2:$A$200,MATCH(E162,Categories!$B$2:$B$200,0)),"Unknown"))</f>
        <v/>
      </c>
      <c r="J162" s="24" t="str">
        <f aca="false">IF(A162="","",DATE(YEAR(A162),MONTH(A162),1))</f>
        <v/>
      </c>
      <c r="K162" s="23" t="str">
        <f aca="false">IF(A162="","",IF(G162&lt;&gt;"",G162,IFERROR(INDEX(Accounts!$D$2:$D$40,MATCH(B162,Accounts!$A$2:$A$40,0)),"Household")))</f>
        <v/>
      </c>
      <c r="L162" s="25" t="str">
        <f aca="false">IF(F162="","",SUMIFS($D$2:$D$3001,$F$2:$F$3001,F162))</f>
        <v/>
      </c>
      <c r="M162" s="23" t="str">
        <f aca="false">IF(A162="","",IF(E162="","Uncategorized",IF(I162="Unknown","Unknown category",IF(AND(I162="Transfer",F162=""),"Transfer needs ID",IF(AND(F162&lt;&gt;"",ABS(N(L162))&gt;0.009),"Unmatched transfer",IF(AND(LEFT(E162,6)="Rental",K162="Household"),"Rental row needs property",""))))))</f>
        <v/>
      </c>
    </row>
    <row r="163" customFormat="false" ht="15" hidden="false" customHeight="false" outlineLevel="0" collapsed="false">
      <c r="A163" s="21"/>
      <c r="D163" s="22"/>
      <c r="I163" s="23" t="str">
        <f aca="false">IF(E163="","",IFERROR(INDEX(Categories!$A$2:$A$200,MATCH(E163,Categories!$B$2:$B$200,0)),"Unknown"))</f>
        <v/>
      </c>
      <c r="J163" s="24" t="str">
        <f aca="false">IF(A163="","",DATE(YEAR(A163),MONTH(A163),1))</f>
        <v/>
      </c>
      <c r="K163" s="23" t="str">
        <f aca="false">IF(A163="","",IF(G163&lt;&gt;"",G163,IFERROR(INDEX(Accounts!$D$2:$D$40,MATCH(B163,Accounts!$A$2:$A$40,0)),"Household")))</f>
        <v/>
      </c>
      <c r="L163" s="25" t="str">
        <f aca="false">IF(F163="","",SUMIFS($D$2:$D$3001,$F$2:$F$3001,F163))</f>
        <v/>
      </c>
      <c r="M163" s="23" t="str">
        <f aca="false">IF(A163="","",IF(E163="","Uncategorized",IF(I163="Unknown","Unknown category",IF(AND(I163="Transfer",F163=""),"Transfer needs ID",IF(AND(F163&lt;&gt;"",ABS(N(L163))&gt;0.009),"Unmatched transfer",IF(AND(LEFT(E163,6)="Rental",K163="Household"),"Rental row needs property",""))))))</f>
        <v/>
      </c>
    </row>
    <row r="164" customFormat="false" ht="15" hidden="false" customHeight="false" outlineLevel="0" collapsed="false">
      <c r="A164" s="21"/>
      <c r="D164" s="22"/>
      <c r="I164" s="23" t="str">
        <f aca="false">IF(E164="","",IFERROR(INDEX(Categories!$A$2:$A$200,MATCH(E164,Categories!$B$2:$B$200,0)),"Unknown"))</f>
        <v/>
      </c>
      <c r="J164" s="24" t="str">
        <f aca="false">IF(A164="","",DATE(YEAR(A164),MONTH(A164),1))</f>
        <v/>
      </c>
      <c r="K164" s="23" t="str">
        <f aca="false">IF(A164="","",IF(G164&lt;&gt;"",G164,IFERROR(INDEX(Accounts!$D$2:$D$40,MATCH(B164,Accounts!$A$2:$A$40,0)),"Household")))</f>
        <v/>
      </c>
      <c r="L164" s="25" t="str">
        <f aca="false">IF(F164="","",SUMIFS($D$2:$D$3001,$F$2:$F$3001,F164))</f>
        <v/>
      </c>
      <c r="M164" s="23" t="str">
        <f aca="false">IF(A164="","",IF(E164="","Uncategorized",IF(I164="Unknown","Unknown category",IF(AND(I164="Transfer",F164=""),"Transfer needs ID",IF(AND(F164&lt;&gt;"",ABS(N(L164))&gt;0.009),"Unmatched transfer",IF(AND(LEFT(E164,6)="Rental",K164="Household"),"Rental row needs property",""))))))</f>
        <v/>
      </c>
    </row>
    <row r="165" customFormat="false" ht="15" hidden="false" customHeight="false" outlineLevel="0" collapsed="false">
      <c r="A165" s="21"/>
      <c r="D165" s="22"/>
      <c r="I165" s="23" t="str">
        <f aca="false">IF(E165="","",IFERROR(INDEX(Categories!$A$2:$A$200,MATCH(E165,Categories!$B$2:$B$200,0)),"Unknown"))</f>
        <v/>
      </c>
      <c r="J165" s="24" t="str">
        <f aca="false">IF(A165="","",DATE(YEAR(A165),MONTH(A165),1))</f>
        <v/>
      </c>
      <c r="K165" s="23" t="str">
        <f aca="false">IF(A165="","",IF(G165&lt;&gt;"",G165,IFERROR(INDEX(Accounts!$D$2:$D$40,MATCH(B165,Accounts!$A$2:$A$40,0)),"Household")))</f>
        <v/>
      </c>
      <c r="L165" s="25" t="str">
        <f aca="false">IF(F165="","",SUMIFS($D$2:$D$3001,$F$2:$F$3001,F165))</f>
        <v/>
      </c>
      <c r="M165" s="23" t="str">
        <f aca="false">IF(A165="","",IF(E165="","Uncategorized",IF(I165="Unknown","Unknown category",IF(AND(I165="Transfer",F165=""),"Transfer needs ID",IF(AND(F165&lt;&gt;"",ABS(N(L165))&gt;0.009),"Unmatched transfer",IF(AND(LEFT(E165,6)="Rental",K165="Household"),"Rental row needs property",""))))))</f>
        <v/>
      </c>
    </row>
    <row r="166" customFormat="false" ht="15" hidden="false" customHeight="false" outlineLevel="0" collapsed="false">
      <c r="A166" s="21"/>
      <c r="D166" s="22"/>
      <c r="I166" s="23" t="str">
        <f aca="false">IF(E166="","",IFERROR(INDEX(Categories!$A$2:$A$200,MATCH(E166,Categories!$B$2:$B$200,0)),"Unknown"))</f>
        <v/>
      </c>
      <c r="J166" s="24" t="str">
        <f aca="false">IF(A166="","",DATE(YEAR(A166),MONTH(A166),1))</f>
        <v/>
      </c>
      <c r="K166" s="23" t="str">
        <f aca="false">IF(A166="","",IF(G166&lt;&gt;"",G166,IFERROR(INDEX(Accounts!$D$2:$D$40,MATCH(B166,Accounts!$A$2:$A$40,0)),"Household")))</f>
        <v/>
      </c>
      <c r="L166" s="25" t="str">
        <f aca="false">IF(F166="","",SUMIFS($D$2:$D$3001,$F$2:$F$3001,F166))</f>
        <v/>
      </c>
      <c r="M166" s="23" t="str">
        <f aca="false">IF(A166="","",IF(E166="","Uncategorized",IF(I166="Unknown","Unknown category",IF(AND(I166="Transfer",F166=""),"Transfer needs ID",IF(AND(F166&lt;&gt;"",ABS(N(L166))&gt;0.009),"Unmatched transfer",IF(AND(LEFT(E166,6)="Rental",K166="Household"),"Rental row needs property",""))))))</f>
        <v/>
      </c>
    </row>
    <row r="167" customFormat="false" ht="15" hidden="false" customHeight="false" outlineLevel="0" collapsed="false">
      <c r="A167" s="21"/>
      <c r="D167" s="22"/>
      <c r="I167" s="23" t="str">
        <f aca="false">IF(E167="","",IFERROR(INDEX(Categories!$A$2:$A$200,MATCH(E167,Categories!$B$2:$B$200,0)),"Unknown"))</f>
        <v/>
      </c>
      <c r="J167" s="24" t="str">
        <f aca="false">IF(A167="","",DATE(YEAR(A167),MONTH(A167),1))</f>
        <v/>
      </c>
      <c r="K167" s="23" t="str">
        <f aca="false">IF(A167="","",IF(G167&lt;&gt;"",G167,IFERROR(INDEX(Accounts!$D$2:$D$40,MATCH(B167,Accounts!$A$2:$A$40,0)),"Household")))</f>
        <v/>
      </c>
      <c r="L167" s="25" t="str">
        <f aca="false">IF(F167="","",SUMIFS($D$2:$D$3001,$F$2:$F$3001,F167))</f>
        <v/>
      </c>
      <c r="M167" s="23" t="str">
        <f aca="false">IF(A167="","",IF(E167="","Uncategorized",IF(I167="Unknown","Unknown category",IF(AND(I167="Transfer",F167=""),"Transfer needs ID",IF(AND(F167&lt;&gt;"",ABS(N(L167))&gt;0.009),"Unmatched transfer",IF(AND(LEFT(E167,6)="Rental",K167="Household"),"Rental row needs property",""))))))</f>
        <v/>
      </c>
    </row>
    <row r="168" customFormat="false" ht="15" hidden="false" customHeight="false" outlineLevel="0" collapsed="false">
      <c r="A168" s="21"/>
      <c r="D168" s="22"/>
      <c r="I168" s="23" t="str">
        <f aca="false">IF(E168="","",IFERROR(INDEX(Categories!$A$2:$A$200,MATCH(E168,Categories!$B$2:$B$200,0)),"Unknown"))</f>
        <v/>
      </c>
      <c r="J168" s="24" t="str">
        <f aca="false">IF(A168="","",DATE(YEAR(A168),MONTH(A168),1))</f>
        <v/>
      </c>
      <c r="K168" s="23" t="str">
        <f aca="false">IF(A168="","",IF(G168&lt;&gt;"",G168,IFERROR(INDEX(Accounts!$D$2:$D$40,MATCH(B168,Accounts!$A$2:$A$40,0)),"Household")))</f>
        <v/>
      </c>
      <c r="L168" s="25" t="str">
        <f aca="false">IF(F168="","",SUMIFS($D$2:$D$3001,$F$2:$F$3001,F168))</f>
        <v/>
      </c>
      <c r="M168" s="23" t="str">
        <f aca="false">IF(A168="","",IF(E168="","Uncategorized",IF(I168="Unknown","Unknown category",IF(AND(I168="Transfer",F168=""),"Transfer needs ID",IF(AND(F168&lt;&gt;"",ABS(N(L168))&gt;0.009),"Unmatched transfer",IF(AND(LEFT(E168,6)="Rental",K168="Household"),"Rental row needs property",""))))))</f>
        <v/>
      </c>
    </row>
    <row r="169" customFormat="false" ht="15" hidden="false" customHeight="false" outlineLevel="0" collapsed="false">
      <c r="A169" s="21"/>
      <c r="D169" s="22"/>
      <c r="I169" s="23" t="str">
        <f aca="false">IF(E169="","",IFERROR(INDEX(Categories!$A$2:$A$200,MATCH(E169,Categories!$B$2:$B$200,0)),"Unknown"))</f>
        <v/>
      </c>
      <c r="J169" s="24" t="str">
        <f aca="false">IF(A169="","",DATE(YEAR(A169),MONTH(A169),1))</f>
        <v/>
      </c>
      <c r="K169" s="23" t="str">
        <f aca="false">IF(A169="","",IF(G169&lt;&gt;"",G169,IFERROR(INDEX(Accounts!$D$2:$D$40,MATCH(B169,Accounts!$A$2:$A$40,0)),"Household")))</f>
        <v/>
      </c>
      <c r="L169" s="25" t="str">
        <f aca="false">IF(F169="","",SUMIFS($D$2:$D$3001,$F$2:$F$3001,F169))</f>
        <v/>
      </c>
      <c r="M169" s="23" t="str">
        <f aca="false">IF(A169="","",IF(E169="","Uncategorized",IF(I169="Unknown","Unknown category",IF(AND(I169="Transfer",F169=""),"Transfer needs ID",IF(AND(F169&lt;&gt;"",ABS(N(L169))&gt;0.009),"Unmatched transfer",IF(AND(LEFT(E169,6)="Rental",K169="Household"),"Rental row needs property",""))))))</f>
        <v/>
      </c>
    </row>
    <row r="170" customFormat="false" ht="15" hidden="false" customHeight="false" outlineLevel="0" collapsed="false">
      <c r="A170" s="21"/>
      <c r="D170" s="22"/>
      <c r="I170" s="23" t="str">
        <f aca="false">IF(E170="","",IFERROR(INDEX(Categories!$A$2:$A$200,MATCH(E170,Categories!$B$2:$B$200,0)),"Unknown"))</f>
        <v/>
      </c>
      <c r="J170" s="24" t="str">
        <f aca="false">IF(A170="","",DATE(YEAR(A170),MONTH(A170),1))</f>
        <v/>
      </c>
      <c r="K170" s="23" t="str">
        <f aca="false">IF(A170="","",IF(G170&lt;&gt;"",G170,IFERROR(INDEX(Accounts!$D$2:$D$40,MATCH(B170,Accounts!$A$2:$A$40,0)),"Household")))</f>
        <v/>
      </c>
      <c r="L170" s="25" t="str">
        <f aca="false">IF(F170="","",SUMIFS($D$2:$D$3001,$F$2:$F$3001,F170))</f>
        <v/>
      </c>
      <c r="M170" s="23" t="str">
        <f aca="false">IF(A170="","",IF(E170="","Uncategorized",IF(I170="Unknown","Unknown category",IF(AND(I170="Transfer",F170=""),"Transfer needs ID",IF(AND(F170&lt;&gt;"",ABS(N(L170))&gt;0.009),"Unmatched transfer",IF(AND(LEFT(E170,6)="Rental",K170="Household"),"Rental row needs property",""))))))</f>
        <v/>
      </c>
    </row>
    <row r="171" customFormat="false" ht="15" hidden="false" customHeight="false" outlineLevel="0" collapsed="false">
      <c r="A171" s="21"/>
      <c r="D171" s="22"/>
      <c r="I171" s="23" t="str">
        <f aca="false">IF(E171="","",IFERROR(INDEX(Categories!$A$2:$A$200,MATCH(E171,Categories!$B$2:$B$200,0)),"Unknown"))</f>
        <v/>
      </c>
      <c r="J171" s="24" t="str">
        <f aca="false">IF(A171="","",DATE(YEAR(A171),MONTH(A171),1))</f>
        <v/>
      </c>
      <c r="K171" s="23" t="str">
        <f aca="false">IF(A171="","",IF(G171&lt;&gt;"",G171,IFERROR(INDEX(Accounts!$D$2:$D$40,MATCH(B171,Accounts!$A$2:$A$40,0)),"Household")))</f>
        <v/>
      </c>
      <c r="L171" s="25" t="str">
        <f aca="false">IF(F171="","",SUMIFS($D$2:$D$3001,$F$2:$F$3001,F171))</f>
        <v/>
      </c>
      <c r="M171" s="23" t="str">
        <f aca="false">IF(A171="","",IF(E171="","Uncategorized",IF(I171="Unknown","Unknown category",IF(AND(I171="Transfer",F171=""),"Transfer needs ID",IF(AND(F171&lt;&gt;"",ABS(N(L171))&gt;0.009),"Unmatched transfer",IF(AND(LEFT(E171,6)="Rental",K171="Household"),"Rental row needs property",""))))))</f>
        <v/>
      </c>
    </row>
    <row r="172" customFormat="false" ht="15" hidden="false" customHeight="false" outlineLevel="0" collapsed="false">
      <c r="A172" s="21"/>
      <c r="D172" s="22"/>
      <c r="I172" s="23" t="str">
        <f aca="false">IF(E172="","",IFERROR(INDEX(Categories!$A$2:$A$200,MATCH(E172,Categories!$B$2:$B$200,0)),"Unknown"))</f>
        <v/>
      </c>
      <c r="J172" s="24" t="str">
        <f aca="false">IF(A172="","",DATE(YEAR(A172),MONTH(A172),1))</f>
        <v/>
      </c>
      <c r="K172" s="23" t="str">
        <f aca="false">IF(A172="","",IF(G172&lt;&gt;"",G172,IFERROR(INDEX(Accounts!$D$2:$D$40,MATCH(B172,Accounts!$A$2:$A$40,0)),"Household")))</f>
        <v/>
      </c>
      <c r="L172" s="25" t="str">
        <f aca="false">IF(F172="","",SUMIFS($D$2:$D$3001,$F$2:$F$3001,F172))</f>
        <v/>
      </c>
      <c r="M172" s="23" t="str">
        <f aca="false">IF(A172="","",IF(E172="","Uncategorized",IF(I172="Unknown","Unknown category",IF(AND(I172="Transfer",F172=""),"Transfer needs ID",IF(AND(F172&lt;&gt;"",ABS(N(L172))&gt;0.009),"Unmatched transfer",IF(AND(LEFT(E172,6)="Rental",K172="Household"),"Rental row needs property",""))))))</f>
        <v/>
      </c>
    </row>
    <row r="173" customFormat="false" ht="15" hidden="false" customHeight="false" outlineLevel="0" collapsed="false">
      <c r="A173" s="21"/>
      <c r="D173" s="22"/>
      <c r="I173" s="23" t="str">
        <f aca="false">IF(E173="","",IFERROR(INDEX(Categories!$A$2:$A$200,MATCH(E173,Categories!$B$2:$B$200,0)),"Unknown"))</f>
        <v/>
      </c>
      <c r="J173" s="24" t="str">
        <f aca="false">IF(A173="","",DATE(YEAR(A173),MONTH(A173),1))</f>
        <v/>
      </c>
      <c r="K173" s="23" t="str">
        <f aca="false">IF(A173="","",IF(G173&lt;&gt;"",G173,IFERROR(INDEX(Accounts!$D$2:$D$40,MATCH(B173,Accounts!$A$2:$A$40,0)),"Household")))</f>
        <v/>
      </c>
      <c r="L173" s="25" t="str">
        <f aca="false">IF(F173="","",SUMIFS($D$2:$D$3001,$F$2:$F$3001,F173))</f>
        <v/>
      </c>
      <c r="M173" s="23" t="str">
        <f aca="false">IF(A173="","",IF(E173="","Uncategorized",IF(I173="Unknown","Unknown category",IF(AND(I173="Transfer",F173=""),"Transfer needs ID",IF(AND(F173&lt;&gt;"",ABS(N(L173))&gt;0.009),"Unmatched transfer",IF(AND(LEFT(E173,6)="Rental",K173="Household"),"Rental row needs property",""))))))</f>
        <v/>
      </c>
    </row>
    <row r="174" customFormat="false" ht="15" hidden="false" customHeight="false" outlineLevel="0" collapsed="false">
      <c r="A174" s="21"/>
      <c r="D174" s="22"/>
      <c r="I174" s="23" t="str">
        <f aca="false">IF(E174="","",IFERROR(INDEX(Categories!$A$2:$A$200,MATCH(E174,Categories!$B$2:$B$200,0)),"Unknown"))</f>
        <v/>
      </c>
      <c r="J174" s="24" t="str">
        <f aca="false">IF(A174="","",DATE(YEAR(A174),MONTH(A174),1))</f>
        <v/>
      </c>
      <c r="K174" s="23" t="str">
        <f aca="false">IF(A174="","",IF(G174&lt;&gt;"",G174,IFERROR(INDEX(Accounts!$D$2:$D$40,MATCH(B174,Accounts!$A$2:$A$40,0)),"Household")))</f>
        <v/>
      </c>
      <c r="L174" s="25" t="str">
        <f aca="false">IF(F174="","",SUMIFS($D$2:$D$3001,$F$2:$F$3001,F174))</f>
        <v/>
      </c>
      <c r="M174" s="23" t="str">
        <f aca="false">IF(A174="","",IF(E174="","Uncategorized",IF(I174="Unknown","Unknown category",IF(AND(I174="Transfer",F174=""),"Transfer needs ID",IF(AND(F174&lt;&gt;"",ABS(N(L174))&gt;0.009),"Unmatched transfer",IF(AND(LEFT(E174,6)="Rental",K174="Household"),"Rental row needs property",""))))))</f>
        <v/>
      </c>
    </row>
    <row r="175" customFormat="false" ht="15" hidden="false" customHeight="false" outlineLevel="0" collapsed="false">
      <c r="A175" s="21"/>
      <c r="D175" s="22"/>
      <c r="I175" s="23" t="str">
        <f aca="false">IF(E175="","",IFERROR(INDEX(Categories!$A$2:$A$200,MATCH(E175,Categories!$B$2:$B$200,0)),"Unknown"))</f>
        <v/>
      </c>
      <c r="J175" s="24" t="str">
        <f aca="false">IF(A175="","",DATE(YEAR(A175),MONTH(A175),1))</f>
        <v/>
      </c>
      <c r="K175" s="23" t="str">
        <f aca="false">IF(A175="","",IF(G175&lt;&gt;"",G175,IFERROR(INDEX(Accounts!$D$2:$D$40,MATCH(B175,Accounts!$A$2:$A$40,0)),"Household")))</f>
        <v/>
      </c>
      <c r="L175" s="25" t="str">
        <f aca="false">IF(F175="","",SUMIFS($D$2:$D$3001,$F$2:$F$3001,F175))</f>
        <v/>
      </c>
      <c r="M175" s="23" t="str">
        <f aca="false">IF(A175="","",IF(E175="","Uncategorized",IF(I175="Unknown","Unknown category",IF(AND(I175="Transfer",F175=""),"Transfer needs ID",IF(AND(F175&lt;&gt;"",ABS(N(L175))&gt;0.009),"Unmatched transfer",IF(AND(LEFT(E175,6)="Rental",K175="Household"),"Rental row needs property",""))))))</f>
        <v/>
      </c>
    </row>
    <row r="176" customFormat="false" ht="15" hidden="false" customHeight="false" outlineLevel="0" collapsed="false">
      <c r="A176" s="21"/>
      <c r="D176" s="22"/>
      <c r="I176" s="23" t="str">
        <f aca="false">IF(E176="","",IFERROR(INDEX(Categories!$A$2:$A$200,MATCH(E176,Categories!$B$2:$B$200,0)),"Unknown"))</f>
        <v/>
      </c>
      <c r="J176" s="24" t="str">
        <f aca="false">IF(A176="","",DATE(YEAR(A176),MONTH(A176),1))</f>
        <v/>
      </c>
      <c r="K176" s="23" t="str">
        <f aca="false">IF(A176="","",IF(G176&lt;&gt;"",G176,IFERROR(INDEX(Accounts!$D$2:$D$40,MATCH(B176,Accounts!$A$2:$A$40,0)),"Household")))</f>
        <v/>
      </c>
      <c r="L176" s="25" t="str">
        <f aca="false">IF(F176="","",SUMIFS($D$2:$D$3001,$F$2:$F$3001,F176))</f>
        <v/>
      </c>
      <c r="M176" s="23" t="str">
        <f aca="false">IF(A176="","",IF(E176="","Uncategorized",IF(I176="Unknown","Unknown category",IF(AND(I176="Transfer",F176=""),"Transfer needs ID",IF(AND(F176&lt;&gt;"",ABS(N(L176))&gt;0.009),"Unmatched transfer",IF(AND(LEFT(E176,6)="Rental",K176="Household"),"Rental row needs property",""))))))</f>
        <v/>
      </c>
    </row>
    <row r="177" customFormat="false" ht="15" hidden="false" customHeight="false" outlineLevel="0" collapsed="false">
      <c r="A177" s="21"/>
      <c r="D177" s="22"/>
      <c r="I177" s="23" t="str">
        <f aca="false">IF(E177="","",IFERROR(INDEX(Categories!$A$2:$A$200,MATCH(E177,Categories!$B$2:$B$200,0)),"Unknown"))</f>
        <v/>
      </c>
      <c r="J177" s="24" t="str">
        <f aca="false">IF(A177="","",DATE(YEAR(A177),MONTH(A177),1))</f>
        <v/>
      </c>
      <c r="K177" s="23" t="str">
        <f aca="false">IF(A177="","",IF(G177&lt;&gt;"",G177,IFERROR(INDEX(Accounts!$D$2:$D$40,MATCH(B177,Accounts!$A$2:$A$40,0)),"Household")))</f>
        <v/>
      </c>
      <c r="L177" s="25" t="str">
        <f aca="false">IF(F177="","",SUMIFS($D$2:$D$3001,$F$2:$F$3001,F177))</f>
        <v/>
      </c>
      <c r="M177" s="23" t="str">
        <f aca="false">IF(A177="","",IF(E177="","Uncategorized",IF(I177="Unknown","Unknown category",IF(AND(I177="Transfer",F177=""),"Transfer needs ID",IF(AND(F177&lt;&gt;"",ABS(N(L177))&gt;0.009),"Unmatched transfer",IF(AND(LEFT(E177,6)="Rental",K177="Household"),"Rental row needs property",""))))))</f>
        <v/>
      </c>
    </row>
    <row r="178" customFormat="false" ht="15" hidden="false" customHeight="false" outlineLevel="0" collapsed="false">
      <c r="A178" s="21"/>
      <c r="D178" s="22"/>
      <c r="I178" s="23" t="str">
        <f aca="false">IF(E178="","",IFERROR(INDEX(Categories!$A$2:$A$200,MATCH(E178,Categories!$B$2:$B$200,0)),"Unknown"))</f>
        <v/>
      </c>
      <c r="J178" s="24" t="str">
        <f aca="false">IF(A178="","",DATE(YEAR(A178),MONTH(A178),1))</f>
        <v/>
      </c>
      <c r="K178" s="23" t="str">
        <f aca="false">IF(A178="","",IF(G178&lt;&gt;"",G178,IFERROR(INDEX(Accounts!$D$2:$D$40,MATCH(B178,Accounts!$A$2:$A$40,0)),"Household")))</f>
        <v/>
      </c>
      <c r="L178" s="25" t="str">
        <f aca="false">IF(F178="","",SUMIFS($D$2:$D$3001,$F$2:$F$3001,F178))</f>
        <v/>
      </c>
      <c r="M178" s="23" t="str">
        <f aca="false">IF(A178="","",IF(E178="","Uncategorized",IF(I178="Unknown","Unknown category",IF(AND(I178="Transfer",F178=""),"Transfer needs ID",IF(AND(F178&lt;&gt;"",ABS(N(L178))&gt;0.009),"Unmatched transfer",IF(AND(LEFT(E178,6)="Rental",K178="Household"),"Rental row needs property",""))))))</f>
        <v/>
      </c>
    </row>
    <row r="179" customFormat="false" ht="15" hidden="false" customHeight="false" outlineLevel="0" collapsed="false">
      <c r="A179" s="21"/>
      <c r="D179" s="22"/>
      <c r="I179" s="23" t="str">
        <f aca="false">IF(E179="","",IFERROR(INDEX(Categories!$A$2:$A$200,MATCH(E179,Categories!$B$2:$B$200,0)),"Unknown"))</f>
        <v/>
      </c>
      <c r="J179" s="24" t="str">
        <f aca="false">IF(A179="","",DATE(YEAR(A179),MONTH(A179),1))</f>
        <v/>
      </c>
      <c r="K179" s="23" t="str">
        <f aca="false">IF(A179="","",IF(G179&lt;&gt;"",G179,IFERROR(INDEX(Accounts!$D$2:$D$40,MATCH(B179,Accounts!$A$2:$A$40,0)),"Household")))</f>
        <v/>
      </c>
      <c r="L179" s="25" t="str">
        <f aca="false">IF(F179="","",SUMIFS($D$2:$D$3001,$F$2:$F$3001,F179))</f>
        <v/>
      </c>
      <c r="M179" s="23" t="str">
        <f aca="false">IF(A179="","",IF(E179="","Uncategorized",IF(I179="Unknown","Unknown category",IF(AND(I179="Transfer",F179=""),"Transfer needs ID",IF(AND(F179&lt;&gt;"",ABS(N(L179))&gt;0.009),"Unmatched transfer",IF(AND(LEFT(E179,6)="Rental",K179="Household"),"Rental row needs property",""))))))</f>
        <v/>
      </c>
    </row>
    <row r="180" customFormat="false" ht="15" hidden="false" customHeight="false" outlineLevel="0" collapsed="false">
      <c r="A180" s="21"/>
      <c r="D180" s="22"/>
      <c r="I180" s="23" t="str">
        <f aca="false">IF(E180="","",IFERROR(INDEX(Categories!$A$2:$A$200,MATCH(E180,Categories!$B$2:$B$200,0)),"Unknown"))</f>
        <v/>
      </c>
      <c r="J180" s="24" t="str">
        <f aca="false">IF(A180="","",DATE(YEAR(A180),MONTH(A180),1))</f>
        <v/>
      </c>
      <c r="K180" s="23" t="str">
        <f aca="false">IF(A180="","",IF(G180&lt;&gt;"",G180,IFERROR(INDEX(Accounts!$D$2:$D$40,MATCH(B180,Accounts!$A$2:$A$40,0)),"Household")))</f>
        <v/>
      </c>
      <c r="L180" s="25" t="str">
        <f aca="false">IF(F180="","",SUMIFS($D$2:$D$3001,$F$2:$F$3001,F180))</f>
        <v/>
      </c>
      <c r="M180" s="23" t="str">
        <f aca="false">IF(A180="","",IF(E180="","Uncategorized",IF(I180="Unknown","Unknown category",IF(AND(I180="Transfer",F180=""),"Transfer needs ID",IF(AND(F180&lt;&gt;"",ABS(N(L180))&gt;0.009),"Unmatched transfer",IF(AND(LEFT(E180,6)="Rental",K180="Household"),"Rental row needs property",""))))))</f>
        <v/>
      </c>
    </row>
    <row r="181" customFormat="false" ht="15" hidden="false" customHeight="false" outlineLevel="0" collapsed="false">
      <c r="A181" s="21"/>
      <c r="D181" s="22"/>
      <c r="I181" s="23" t="str">
        <f aca="false">IF(E181="","",IFERROR(INDEX(Categories!$A$2:$A$200,MATCH(E181,Categories!$B$2:$B$200,0)),"Unknown"))</f>
        <v/>
      </c>
      <c r="J181" s="24" t="str">
        <f aca="false">IF(A181="","",DATE(YEAR(A181),MONTH(A181),1))</f>
        <v/>
      </c>
      <c r="K181" s="23" t="str">
        <f aca="false">IF(A181="","",IF(G181&lt;&gt;"",G181,IFERROR(INDEX(Accounts!$D$2:$D$40,MATCH(B181,Accounts!$A$2:$A$40,0)),"Household")))</f>
        <v/>
      </c>
      <c r="L181" s="25" t="str">
        <f aca="false">IF(F181="","",SUMIFS($D$2:$D$3001,$F$2:$F$3001,F181))</f>
        <v/>
      </c>
      <c r="M181" s="23" t="str">
        <f aca="false">IF(A181="","",IF(E181="","Uncategorized",IF(I181="Unknown","Unknown category",IF(AND(I181="Transfer",F181=""),"Transfer needs ID",IF(AND(F181&lt;&gt;"",ABS(N(L181))&gt;0.009),"Unmatched transfer",IF(AND(LEFT(E181,6)="Rental",K181="Household"),"Rental row needs property",""))))))</f>
        <v/>
      </c>
    </row>
    <row r="182" customFormat="false" ht="15" hidden="false" customHeight="false" outlineLevel="0" collapsed="false">
      <c r="A182" s="21"/>
      <c r="D182" s="22"/>
      <c r="I182" s="23" t="str">
        <f aca="false">IF(E182="","",IFERROR(INDEX(Categories!$A$2:$A$200,MATCH(E182,Categories!$B$2:$B$200,0)),"Unknown"))</f>
        <v/>
      </c>
      <c r="J182" s="24" t="str">
        <f aca="false">IF(A182="","",DATE(YEAR(A182),MONTH(A182),1))</f>
        <v/>
      </c>
      <c r="K182" s="23" t="str">
        <f aca="false">IF(A182="","",IF(G182&lt;&gt;"",G182,IFERROR(INDEX(Accounts!$D$2:$D$40,MATCH(B182,Accounts!$A$2:$A$40,0)),"Household")))</f>
        <v/>
      </c>
      <c r="L182" s="25" t="str">
        <f aca="false">IF(F182="","",SUMIFS($D$2:$D$3001,$F$2:$F$3001,F182))</f>
        <v/>
      </c>
      <c r="M182" s="23" t="str">
        <f aca="false">IF(A182="","",IF(E182="","Uncategorized",IF(I182="Unknown","Unknown category",IF(AND(I182="Transfer",F182=""),"Transfer needs ID",IF(AND(F182&lt;&gt;"",ABS(N(L182))&gt;0.009),"Unmatched transfer",IF(AND(LEFT(E182,6)="Rental",K182="Household"),"Rental row needs property",""))))))</f>
        <v/>
      </c>
    </row>
    <row r="183" customFormat="false" ht="15" hidden="false" customHeight="false" outlineLevel="0" collapsed="false">
      <c r="A183" s="21"/>
      <c r="D183" s="22"/>
      <c r="I183" s="23" t="str">
        <f aca="false">IF(E183="","",IFERROR(INDEX(Categories!$A$2:$A$200,MATCH(E183,Categories!$B$2:$B$200,0)),"Unknown"))</f>
        <v/>
      </c>
      <c r="J183" s="24" t="str">
        <f aca="false">IF(A183="","",DATE(YEAR(A183),MONTH(A183),1))</f>
        <v/>
      </c>
      <c r="K183" s="23" t="str">
        <f aca="false">IF(A183="","",IF(G183&lt;&gt;"",G183,IFERROR(INDEX(Accounts!$D$2:$D$40,MATCH(B183,Accounts!$A$2:$A$40,0)),"Household")))</f>
        <v/>
      </c>
      <c r="L183" s="25" t="str">
        <f aca="false">IF(F183="","",SUMIFS($D$2:$D$3001,$F$2:$F$3001,F183))</f>
        <v/>
      </c>
      <c r="M183" s="23" t="str">
        <f aca="false">IF(A183="","",IF(E183="","Uncategorized",IF(I183="Unknown","Unknown category",IF(AND(I183="Transfer",F183=""),"Transfer needs ID",IF(AND(F183&lt;&gt;"",ABS(N(L183))&gt;0.009),"Unmatched transfer",IF(AND(LEFT(E183,6)="Rental",K183="Household"),"Rental row needs property",""))))))</f>
        <v/>
      </c>
    </row>
    <row r="184" customFormat="false" ht="15" hidden="false" customHeight="false" outlineLevel="0" collapsed="false">
      <c r="A184" s="21"/>
      <c r="D184" s="22"/>
      <c r="I184" s="23" t="str">
        <f aca="false">IF(E184="","",IFERROR(INDEX(Categories!$A$2:$A$200,MATCH(E184,Categories!$B$2:$B$200,0)),"Unknown"))</f>
        <v/>
      </c>
      <c r="J184" s="24" t="str">
        <f aca="false">IF(A184="","",DATE(YEAR(A184),MONTH(A184),1))</f>
        <v/>
      </c>
      <c r="K184" s="23" t="str">
        <f aca="false">IF(A184="","",IF(G184&lt;&gt;"",G184,IFERROR(INDEX(Accounts!$D$2:$D$40,MATCH(B184,Accounts!$A$2:$A$40,0)),"Household")))</f>
        <v/>
      </c>
      <c r="L184" s="25" t="str">
        <f aca="false">IF(F184="","",SUMIFS($D$2:$D$3001,$F$2:$F$3001,F184))</f>
        <v/>
      </c>
      <c r="M184" s="23" t="str">
        <f aca="false">IF(A184="","",IF(E184="","Uncategorized",IF(I184="Unknown","Unknown category",IF(AND(I184="Transfer",F184=""),"Transfer needs ID",IF(AND(F184&lt;&gt;"",ABS(N(L184))&gt;0.009),"Unmatched transfer",IF(AND(LEFT(E184,6)="Rental",K184="Household"),"Rental row needs property",""))))))</f>
        <v/>
      </c>
    </row>
    <row r="185" customFormat="false" ht="15" hidden="false" customHeight="false" outlineLevel="0" collapsed="false">
      <c r="A185" s="21"/>
      <c r="D185" s="22"/>
      <c r="I185" s="23" t="str">
        <f aca="false">IF(E185="","",IFERROR(INDEX(Categories!$A$2:$A$200,MATCH(E185,Categories!$B$2:$B$200,0)),"Unknown"))</f>
        <v/>
      </c>
      <c r="J185" s="24" t="str">
        <f aca="false">IF(A185="","",DATE(YEAR(A185),MONTH(A185),1))</f>
        <v/>
      </c>
      <c r="K185" s="23" t="str">
        <f aca="false">IF(A185="","",IF(G185&lt;&gt;"",G185,IFERROR(INDEX(Accounts!$D$2:$D$40,MATCH(B185,Accounts!$A$2:$A$40,0)),"Household")))</f>
        <v/>
      </c>
      <c r="L185" s="25" t="str">
        <f aca="false">IF(F185="","",SUMIFS($D$2:$D$3001,$F$2:$F$3001,F185))</f>
        <v/>
      </c>
      <c r="M185" s="23" t="str">
        <f aca="false">IF(A185="","",IF(E185="","Uncategorized",IF(I185="Unknown","Unknown category",IF(AND(I185="Transfer",F185=""),"Transfer needs ID",IF(AND(F185&lt;&gt;"",ABS(N(L185))&gt;0.009),"Unmatched transfer",IF(AND(LEFT(E185,6)="Rental",K185="Household"),"Rental row needs property",""))))))</f>
        <v/>
      </c>
    </row>
    <row r="186" customFormat="false" ht="15" hidden="false" customHeight="false" outlineLevel="0" collapsed="false">
      <c r="A186" s="21"/>
      <c r="D186" s="22"/>
      <c r="I186" s="23" t="str">
        <f aca="false">IF(E186="","",IFERROR(INDEX(Categories!$A$2:$A$200,MATCH(E186,Categories!$B$2:$B$200,0)),"Unknown"))</f>
        <v/>
      </c>
      <c r="J186" s="24" t="str">
        <f aca="false">IF(A186="","",DATE(YEAR(A186),MONTH(A186),1))</f>
        <v/>
      </c>
      <c r="K186" s="23" t="str">
        <f aca="false">IF(A186="","",IF(G186&lt;&gt;"",G186,IFERROR(INDEX(Accounts!$D$2:$D$40,MATCH(B186,Accounts!$A$2:$A$40,0)),"Household")))</f>
        <v/>
      </c>
      <c r="L186" s="25" t="str">
        <f aca="false">IF(F186="","",SUMIFS($D$2:$D$3001,$F$2:$F$3001,F186))</f>
        <v/>
      </c>
      <c r="M186" s="23" t="str">
        <f aca="false">IF(A186="","",IF(E186="","Uncategorized",IF(I186="Unknown","Unknown category",IF(AND(I186="Transfer",F186=""),"Transfer needs ID",IF(AND(F186&lt;&gt;"",ABS(N(L186))&gt;0.009),"Unmatched transfer",IF(AND(LEFT(E186,6)="Rental",K186="Household"),"Rental row needs property",""))))))</f>
        <v/>
      </c>
    </row>
    <row r="187" customFormat="false" ht="15" hidden="false" customHeight="false" outlineLevel="0" collapsed="false">
      <c r="A187" s="21"/>
      <c r="D187" s="22"/>
      <c r="I187" s="23" t="str">
        <f aca="false">IF(E187="","",IFERROR(INDEX(Categories!$A$2:$A$200,MATCH(E187,Categories!$B$2:$B$200,0)),"Unknown"))</f>
        <v/>
      </c>
      <c r="J187" s="24" t="str">
        <f aca="false">IF(A187="","",DATE(YEAR(A187),MONTH(A187),1))</f>
        <v/>
      </c>
      <c r="K187" s="23" t="str">
        <f aca="false">IF(A187="","",IF(G187&lt;&gt;"",G187,IFERROR(INDEX(Accounts!$D$2:$D$40,MATCH(B187,Accounts!$A$2:$A$40,0)),"Household")))</f>
        <v/>
      </c>
      <c r="L187" s="25" t="str">
        <f aca="false">IF(F187="","",SUMIFS($D$2:$D$3001,$F$2:$F$3001,F187))</f>
        <v/>
      </c>
      <c r="M187" s="23" t="str">
        <f aca="false">IF(A187="","",IF(E187="","Uncategorized",IF(I187="Unknown","Unknown category",IF(AND(I187="Transfer",F187=""),"Transfer needs ID",IF(AND(F187&lt;&gt;"",ABS(N(L187))&gt;0.009),"Unmatched transfer",IF(AND(LEFT(E187,6)="Rental",K187="Household"),"Rental row needs property",""))))))</f>
        <v/>
      </c>
    </row>
    <row r="188" customFormat="false" ht="15" hidden="false" customHeight="false" outlineLevel="0" collapsed="false">
      <c r="A188" s="21"/>
      <c r="D188" s="22"/>
      <c r="I188" s="23" t="str">
        <f aca="false">IF(E188="","",IFERROR(INDEX(Categories!$A$2:$A$200,MATCH(E188,Categories!$B$2:$B$200,0)),"Unknown"))</f>
        <v/>
      </c>
      <c r="J188" s="24" t="str">
        <f aca="false">IF(A188="","",DATE(YEAR(A188),MONTH(A188),1))</f>
        <v/>
      </c>
      <c r="K188" s="23" t="str">
        <f aca="false">IF(A188="","",IF(G188&lt;&gt;"",G188,IFERROR(INDEX(Accounts!$D$2:$D$40,MATCH(B188,Accounts!$A$2:$A$40,0)),"Household")))</f>
        <v/>
      </c>
      <c r="L188" s="25" t="str">
        <f aca="false">IF(F188="","",SUMIFS($D$2:$D$3001,$F$2:$F$3001,F188))</f>
        <v/>
      </c>
      <c r="M188" s="23" t="str">
        <f aca="false">IF(A188="","",IF(E188="","Uncategorized",IF(I188="Unknown","Unknown category",IF(AND(I188="Transfer",F188=""),"Transfer needs ID",IF(AND(F188&lt;&gt;"",ABS(N(L188))&gt;0.009),"Unmatched transfer",IF(AND(LEFT(E188,6)="Rental",K188="Household"),"Rental row needs property",""))))))</f>
        <v/>
      </c>
    </row>
    <row r="189" customFormat="false" ht="15" hidden="false" customHeight="false" outlineLevel="0" collapsed="false">
      <c r="A189" s="21"/>
      <c r="D189" s="22"/>
      <c r="I189" s="23" t="str">
        <f aca="false">IF(E189="","",IFERROR(INDEX(Categories!$A$2:$A$200,MATCH(E189,Categories!$B$2:$B$200,0)),"Unknown"))</f>
        <v/>
      </c>
      <c r="J189" s="24" t="str">
        <f aca="false">IF(A189="","",DATE(YEAR(A189),MONTH(A189),1))</f>
        <v/>
      </c>
      <c r="K189" s="23" t="str">
        <f aca="false">IF(A189="","",IF(G189&lt;&gt;"",G189,IFERROR(INDEX(Accounts!$D$2:$D$40,MATCH(B189,Accounts!$A$2:$A$40,0)),"Household")))</f>
        <v/>
      </c>
      <c r="L189" s="25" t="str">
        <f aca="false">IF(F189="","",SUMIFS($D$2:$D$3001,$F$2:$F$3001,F189))</f>
        <v/>
      </c>
      <c r="M189" s="23" t="str">
        <f aca="false">IF(A189="","",IF(E189="","Uncategorized",IF(I189="Unknown","Unknown category",IF(AND(I189="Transfer",F189=""),"Transfer needs ID",IF(AND(F189&lt;&gt;"",ABS(N(L189))&gt;0.009),"Unmatched transfer",IF(AND(LEFT(E189,6)="Rental",K189="Household"),"Rental row needs property",""))))))</f>
        <v/>
      </c>
    </row>
    <row r="190" customFormat="false" ht="15" hidden="false" customHeight="false" outlineLevel="0" collapsed="false">
      <c r="A190" s="21"/>
      <c r="D190" s="22"/>
      <c r="I190" s="23" t="str">
        <f aca="false">IF(E190="","",IFERROR(INDEX(Categories!$A$2:$A$200,MATCH(E190,Categories!$B$2:$B$200,0)),"Unknown"))</f>
        <v/>
      </c>
      <c r="J190" s="24" t="str">
        <f aca="false">IF(A190="","",DATE(YEAR(A190),MONTH(A190),1))</f>
        <v/>
      </c>
      <c r="K190" s="23" t="str">
        <f aca="false">IF(A190="","",IF(G190&lt;&gt;"",G190,IFERROR(INDEX(Accounts!$D$2:$D$40,MATCH(B190,Accounts!$A$2:$A$40,0)),"Household")))</f>
        <v/>
      </c>
      <c r="L190" s="25" t="str">
        <f aca="false">IF(F190="","",SUMIFS($D$2:$D$3001,$F$2:$F$3001,F190))</f>
        <v/>
      </c>
      <c r="M190" s="23" t="str">
        <f aca="false">IF(A190="","",IF(E190="","Uncategorized",IF(I190="Unknown","Unknown category",IF(AND(I190="Transfer",F190=""),"Transfer needs ID",IF(AND(F190&lt;&gt;"",ABS(N(L190))&gt;0.009),"Unmatched transfer",IF(AND(LEFT(E190,6)="Rental",K190="Household"),"Rental row needs property",""))))))</f>
        <v/>
      </c>
    </row>
    <row r="191" customFormat="false" ht="15" hidden="false" customHeight="false" outlineLevel="0" collapsed="false">
      <c r="A191" s="21"/>
      <c r="D191" s="22"/>
      <c r="I191" s="23" t="str">
        <f aca="false">IF(E191="","",IFERROR(INDEX(Categories!$A$2:$A$200,MATCH(E191,Categories!$B$2:$B$200,0)),"Unknown"))</f>
        <v/>
      </c>
      <c r="J191" s="24" t="str">
        <f aca="false">IF(A191="","",DATE(YEAR(A191),MONTH(A191),1))</f>
        <v/>
      </c>
      <c r="K191" s="23" t="str">
        <f aca="false">IF(A191="","",IF(G191&lt;&gt;"",G191,IFERROR(INDEX(Accounts!$D$2:$D$40,MATCH(B191,Accounts!$A$2:$A$40,0)),"Household")))</f>
        <v/>
      </c>
      <c r="L191" s="25" t="str">
        <f aca="false">IF(F191="","",SUMIFS($D$2:$D$3001,$F$2:$F$3001,F191))</f>
        <v/>
      </c>
      <c r="M191" s="23" t="str">
        <f aca="false">IF(A191="","",IF(E191="","Uncategorized",IF(I191="Unknown","Unknown category",IF(AND(I191="Transfer",F191=""),"Transfer needs ID",IF(AND(F191&lt;&gt;"",ABS(N(L191))&gt;0.009),"Unmatched transfer",IF(AND(LEFT(E191,6)="Rental",K191="Household"),"Rental row needs property",""))))))</f>
        <v/>
      </c>
    </row>
    <row r="192" customFormat="false" ht="15" hidden="false" customHeight="false" outlineLevel="0" collapsed="false">
      <c r="A192" s="21"/>
      <c r="D192" s="22"/>
      <c r="I192" s="23" t="str">
        <f aca="false">IF(E192="","",IFERROR(INDEX(Categories!$A$2:$A$200,MATCH(E192,Categories!$B$2:$B$200,0)),"Unknown"))</f>
        <v/>
      </c>
      <c r="J192" s="24" t="str">
        <f aca="false">IF(A192="","",DATE(YEAR(A192),MONTH(A192),1))</f>
        <v/>
      </c>
      <c r="K192" s="23" t="str">
        <f aca="false">IF(A192="","",IF(G192&lt;&gt;"",G192,IFERROR(INDEX(Accounts!$D$2:$D$40,MATCH(B192,Accounts!$A$2:$A$40,0)),"Household")))</f>
        <v/>
      </c>
      <c r="L192" s="25" t="str">
        <f aca="false">IF(F192="","",SUMIFS($D$2:$D$3001,$F$2:$F$3001,F192))</f>
        <v/>
      </c>
      <c r="M192" s="23" t="str">
        <f aca="false">IF(A192="","",IF(E192="","Uncategorized",IF(I192="Unknown","Unknown category",IF(AND(I192="Transfer",F192=""),"Transfer needs ID",IF(AND(F192&lt;&gt;"",ABS(N(L192))&gt;0.009),"Unmatched transfer",IF(AND(LEFT(E192,6)="Rental",K192="Household"),"Rental row needs property",""))))))</f>
        <v/>
      </c>
    </row>
    <row r="193" customFormat="false" ht="15" hidden="false" customHeight="false" outlineLevel="0" collapsed="false">
      <c r="A193" s="21"/>
      <c r="D193" s="22"/>
      <c r="I193" s="23" t="str">
        <f aca="false">IF(E193="","",IFERROR(INDEX(Categories!$A$2:$A$200,MATCH(E193,Categories!$B$2:$B$200,0)),"Unknown"))</f>
        <v/>
      </c>
      <c r="J193" s="24" t="str">
        <f aca="false">IF(A193="","",DATE(YEAR(A193),MONTH(A193),1))</f>
        <v/>
      </c>
      <c r="K193" s="23" t="str">
        <f aca="false">IF(A193="","",IF(G193&lt;&gt;"",G193,IFERROR(INDEX(Accounts!$D$2:$D$40,MATCH(B193,Accounts!$A$2:$A$40,0)),"Household")))</f>
        <v/>
      </c>
      <c r="L193" s="25" t="str">
        <f aca="false">IF(F193="","",SUMIFS($D$2:$D$3001,$F$2:$F$3001,F193))</f>
        <v/>
      </c>
      <c r="M193" s="23" t="str">
        <f aca="false">IF(A193="","",IF(E193="","Uncategorized",IF(I193="Unknown","Unknown category",IF(AND(I193="Transfer",F193=""),"Transfer needs ID",IF(AND(F193&lt;&gt;"",ABS(N(L193))&gt;0.009),"Unmatched transfer",IF(AND(LEFT(E193,6)="Rental",K193="Household"),"Rental row needs property",""))))))</f>
        <v/>
      </c>
    </row>
    <row r="194" customFormat="false" ht="15" hidden="false" customHeight="false" outlineLevel="0" collapsed="false">
      <c r="A194" s="21"/>
      <c r="D194" s="22"/>
      <c r="I194" s="23" t="str">
        <f aca="false">IF(E194="","",IFERROR(INDEX(Categories!$A$2:$A$200,MATCH(E194,Categories!$B$2:$B$200,0)),"Unknown"))</f>
        <v/>
      </c>
      <c r="J194" s="24" t="str">
        <f aca="false">IF(A194="","",DATE(YEAR(A194),MONTH(A194),1))</f>
        <v/>
      </c>
      <c r="K194" s="23" t="str">
        <f aca="false">IF(A194="","",IF(G194&lt;&gt;"",G194,IFERROR(INDEX(Accounts!$D$2:$D$40,MATCH(B194,Accounts!$A$2:$A$40,0)),"Household")))</f>
        <v/>
      </c>
      <c r="L194" s="25" t="str">
        <f aca="false">IF(F194="","",SUMIFS($D$2:$D$3001,$F$2:$F$3001,F194))</f>
        <v/>
      </c>
      <c r="M194" s="23" t="str">
        <f aca="false">IF(A194="","",IF(E194="","Uncategorized",IF(I194="Unknown","Unknown category",IF(AND(I194="Transfer",F194=""),"Transfer needs ID",IF(AND(F194&lt;&gt;"",ABS(N(L194))&gt;0.009),"Unmatched transfer",IF(AND(LEFT(E194,6)="Rental",K194="Household"),"Rental row needs property",""))))))</f>
        <v/>
      </c>
    </row>
    <row r="195" customFormat="false" ht="15" hidden="false" customHeight="false" outlineLevel="0" collapsed="false">
      <c r="A195" s="21"/>
      <c r="D195" s="22"/>
      <c r="I195" s="23" t="str">
        <f aca="false">IF(E195="","",IFERROR(INDEX(Categories!$A$2:$A$200,MATCH(E195,Categories!$B$2:$B$200,0)),"Unknown"))</f>
        <v/>
      </c>
      <c r="J195" s="24" t="str">
        <f aca="false">IF(A195="","",DATE(YEAR(A195),MONTH(A195),1))</f>
        <v/>
      </c>
      <c r="K195" s="23" t="str">
        <f aca="false">IF(A195="","",IF(G195&lt;&gt;"",G195,IFERROR(INDEX(Accounts!$D$2:$D$40,MATCH(B195,Accounts!$A$2:$A$40,0)),"Household")))</f>
        <v/>
      </c>
      <c r="L195" s="25" t="str">
        <f aca="false">IF(F195="","",SUMIFS($D$2:$D$3001,$F$2:$F$3001,F195))</f>
        <v/>
      </c>
      <c r="M195" s="23" t="str">
        <f aca="false">IF(A195="","",IF(E195="","Uncategorized",IF(I195="Unknown","Unknown category",IF(AND(I195="Transfer",F195=""),"Transfer needs ID",IF(AND(F195&lt;&gt;"",ABS(N(L195))&gt;0.009),"Unmatched transfer",IF(AND(LEFT(E195,6)="Rental",K195="Household"),"Rental row needs property",""))))))</f>
        <v/>
      </c>
    </row>
    <row r="196" customFormat="false" ht="15" hidden="false" customHeight="false" outlineLevel="0" collapsed="false">
      <c r="A196" s="21"/>
      <c r="D196" s="22"/>
      <c r="I196" s="23" t="str">
        <f aca="false">IF(E196="","",IFERROR(INDEX(Categories!$A$2:$A$200,MATCH(E196,Categories!$B$2:$B$200,0)),"Unknown"))</f>
        <v/>
      </c>
      <c r="J196" s="24" t="str">
        <f aca="false">IF(A196="","",DATE(YEAR(A196),MONTH(A196),1))</f>
        <v/>
      </c>
      <c r="K196" s="23" t="str">
        <f aca="false">IF(A196="","",IF(G196&lt;&gt;"",G196,IFERROR(INDEX(Accounts!$D$2:$D$40,MATCH(B196,Accounts!$A$2:$A$40,0)),"Household")))</f>
        <v/>
      </c>
      <c r="L196" s="25" t="str">
        <f aca="false">IF(F196="","",SUMIFS($D$2:$D$3001,$F$2:$F$3001,F196))</f>
        <v/>
      </c>
      <c r="M196" s="23" t="str">
        <f aca="false">IF(A196="","",IF(E196="","Uncategorized",IF(I196="Unknown","Unknown category",IF(AND(I196="Transfer",F196=""),"Transfer needs ID",IF(AND(F196&lt;&gt;"",ABS(N(L196))&gt;0.009),"Unmatched transfer",IF(AND(LEFT(E196,6)="Rental",K196="Household"),"Rental row needs property",""))))))</f>
        <v/>
      </c>
    </row>
    <row r="197" customFormat="false" ht="15" hidden="false" customHeight="false" outlineLevel="0" collapsed="false">
      <c r="A197" s="21"/>
      <c r="D197" s="22"/>
      <c r="I197" s="23" t="str">
        <f aca="false">IF(E197="","",IFERROR(INDEX(Categories!$A$2:$A$200,MATCH(E197,Categories!$B$2:$B$200,0)),"Unknown"))</f>
        <v/>
      </c>
      <c r="J197" s="24" t="str">
        <f aca="false">IF(A197="","",DATE(YEAR(A197),MONTH(A197),1))</f>
        <v/>
      </c>
      <c r="K197" s="23" t="str">
        <f aca="false">IF(A197="","",IF(G197&lt;&gt;"",G197,IFERROR(INDEX(Accounts!$D$2:$D$40,MATCH(B197,Accounts!$A$2:$A$40,0)),"Household")))</f>
        <v/>
      </c>
      <c r="L197" s="25" t="str">
        <f aca="false">IF(F197="","",SUMIFS($D$2:$D$3001,$F$2:$F$3001,F197))</f>
        <v/>
      </c>
      <c r="M197" s="23" t="str">
        <f aca="false">IF(A197="","",IF(E197="","Uncategorized",IF(I197="Unknown","Unknown category",IF(AND(I197="Transfer",F197=""),"Transfer needs ID",IF(AND(F197&lt;&gt;"",ABS(N(L197))&gt;0.009),"Unmatched transfer",IF(AND(LEFT(E197,6)="Rental",K197="Household"),"Rental row needs property",""))))))</f>
        <v/>
      </c>
    </row>
    <row r="198" customFormat="false" ht="15" hidden="false" customHeight="false" outlineLevel="0" collapsed="false">
      <c r="A198" s="21"/>
      <c r="D198" s="22"/>
      <c r="I198" s="23" t="str">
        <f aca="false">IF(E198="","",IFERROR(INDEX(Categories!$A$2:$A$200,MATCH(E198,Categories!$B$2:$B$200,0)),"Unknown"))</f>
        <v/>
      </c>
      <c r="J198" s="24" t="str">
        <f aca="false">IF(A198="","",DATE(YEAR(A198),MONTH(A198),1))</f>
        <v/>
      </c>
      <c r="K198" s="23" t="str">
        <f aca="false">IF(A198="","",IF(G198&lt;&gt;"",G198,IFERROR(INDEX(Accounts!$D$2:$D$40,MATCH(B198,Accounts!$A$2:$A$40,0)),"Household")))</f>
        <v/>
      </c>
      <c r="L198" s="25" t="str">
        <f aca="false">IF(F198="","",SUMIFS($D$2:$D$3001,$F$2:$F$3001,F198))</f>
        <v/>
      </c>
      <c r="M198" s="23" t="str">
        <f aca="false">IF(A198="","",IF(E198="","Uncategorized",IF(I198="Unknown","Unknown category",IF(AND(I198="Transfer",F198=""),"Transfer needs ID",IF(AND(F198&lt;&gt;"",ABS(N(L198))&gt;0.009),"Unmatched transfer",IF(AND(LEFT(E198,6)="Rental",K198="Household"),"Rental row needs property",""))))))</f>
        <v/>
      </c>
    </row>
    <row r="199" customFormat="false" ht="15" hidden="false" customHeight="false" outlineLevel="0" collapsed="false">
      <c r="A199" s="21"/>
      <c r="D199" s="22"/>
      <c r="I199" s="23" t="str">
        <f aca="false">IF(E199="","",IFERROR(INDEX(Categories!$A$2:$A$200,MATCH(E199,Categories!$B$2:$B$200,0)),"Unknown"))</f>
        <v/>
      </c>
      <c r="J199" s="24" t="str">
        <f aca="false">IF(A199="","",DATE(YEAR(A199),MONTH(A199),1))</f>
        <v/>
      </c>
      <c r="K199" s="23" t="str">
        <f aca="false">IF(A199="","",IF(G199&lt;&gt;"",G199,IFERROR(INDEX(Accounts!$D$2:$D$40,MATCH(B199,Accounts!$A$2:$A$40,0)),"Household")))</f>
        <v/>
      </c>
      <c r="L199" s="25" t="str">
        <f aca="false">IF(F199="","",SUMIFS($D$2:$D$3001,$F$2:$F$3001,F199))</f>
        <v/>
      </c>
      <c r="M199" s="23" t="str">
        <f aca="false">IF(A199="","",IF(E199="","Uncategorized",IF(I199="Unknown","Unknown category",IF(AND(I199="Transfer",F199=""),"Transfer needs ID",IF(AND(F199&lt;&gt;"",ABS(N(L199))&gt;0.009),"Unmatched transfer",IF(AND(LEFT(E199,6)="Rental",K199="Household"),"Rental row needs property",""))))))</f>
        <v/>
      </c>
    </row>
    <row r="200" customFormat="false" ht="15" hidden="false" customHeight="false" outlineLevel="0" collapsed="false">
      <c r="A200" s="21"/>
      <c r="D200" s="22"/>
      <c r="I200" s="23" t="str">
        <f aca="false">IF(E200="","",IFERROR(INDEX(Categories!$A$2:$A$200,MATCH(E200,Categories!$B$2:$B$200,0)),"Unknown"))</f>
        <v/>
      </c>
      <c r="J200" s="24" t="str">
        <f aca="false">IF(A200="","",DATE(YEAR(A200),MONTH(A200),1))</f>
        <v/>
      </c>
      <c r="K200" s="23" t="str">
        <f aca="false">IF(A200="","",IF(G200&lt;&gt;"",G200,IFERROR(INDEX(Accounts!$D$2:$D$40,MATCH(B200,Accounts!$A$2:$A$40,0)),"Household")))</f>
        <v/>
      </c>
      <c r="L200" s="25" t="str">
        <f aca="false">IF(F200="","",SUMIFS($D$2:$D$3001,$F$2:$F$3001,F200))</f>
        <v/>
      </c>
      <c r="M200" s="23" t="str">
        <f aca="false">IF(A200="","",IF(E200="","Uncategorized",IF(I200="Unknown","Unknown category",IF(AND(I200="Transfer",F200=""),"Transfer needs ID",IF(AND(F200&lt;&gt;"",ABS(N(L200))&gt;0.009),"Unmatched transfer",IF(AND(LEFT(E200,6)="Rental",K200="Household"),"Rental row needs property",""))))))</f>
        <v/>
      </c>
    </row>
    <row r="201" customFormat="false" ht="15" hidden="false" customHeight="false" outlineLevel="0" collapsed="false">
      <c r="A201" s="21"/>
      <c r="D201" s="22"/>
      <c r="I201" s="23" t="str">
        <f aca="false">IF(E201="","",IFERROR(INDEX(Categories!$A$2:$A$200,MATCH(E201,Categories!$B$2:$B$200,0)),"Unknown"))</f>
        <v/>
      </c>
      <c r="J201" s="24" t="str">
        <f aca="false">IF(A201="","",DATE(YEAR(A201),MONTH(A201),1))</f>
        <v/>
      </c>
      <c r="K201" s="23" t="str">
        <f aca="false">IF(A201="","",IF(G201&lt;&gt;"",G201,IFERROR(INDEX(Accounts!$D$2:$D$40,MATCH(B201,Accounts!$A$2:$A$40,0)),"Household")))</f>
        <v/>
      </c>
      <c r="L201" s="25" t="str">
        <f aca="false">IF(F201="","",SUMIFS($D$2:$D$3001,$F$2:$F$3001,F201))</f>
        <v/>
      </c>
      <c r="M201" s="23" t="str">
        <f aca="false">IF(A201="","",IF(E201="","Uncategorized",IF(I201="Unknown","Unknown category",IF(AND(I201="Transfer",F201=""),"Transfer needs ID",IF(AND(F201&lt;&gt;"",ABS(N(L201))&gt;0.009),"Unmatched transfer",IF(AND(LEFT(E201,6)="Rental",K201="Household"),"Rental row needs property",""))))))</f>
        <v/>
      </c>
    </row>
    <row r="202" customFormat="false" ht="15" hidden="false" customHeight="false" outlineLevel="0" collapsed="false">
      <c r="A202" s="21"/>
      <c r="D202" s="22"/>
      <c r="I202" s="23" t="str">
        <f aca="false">IF(E202="","",IFERROR(INDEX(Categories!$A$2:$A$200,MATCH(E202,Categories!$B$2:$B$200,0)),"Unknown"))</f>
        <v/>
      </c>
      <c r="J202" s="24" t="str">
        <f aca="false">IF(A202="","",DATE(YEAR(A202),MONTH(A202),1))</f>
        <v/>
      </c>
      <c r="K202" s="23" t="str">
        <f aca="false">IF(A202="","",IF(G202&lt;&gt;"",G202,IFERROR(INDEX(Accounts!$D$2:$D$40,MATCH(B202,Accounts!$A$2:$A$40,0)),"Household")))</f>
        <v/>
      </c>
      <c r="L202" s="25" t="str">
        <f aca="false">IF(F202="","",SUMIFS($D$2:$D$3001,$F$2:$F$3001,F202))</f>
        <v/>
      </c>
      <c r="M202" s="23" t="str">
        <f aca="false">IF(A202="","",IF(E202="","Uncategorized",IF(I202="Unknown","Unknown category",IF(AND(I202="Transfer",F202=""),"Transfer needs ID",IF(AND(F202&lt;&gt;"",ABS(N(L202))&gt;0.009),"Unmatched transfer",IF(AND(LEFT(E202,6)="Rental",K202="Household"),"Rental row needs property",""))))))</f>
        <v/>
      </c>
    </row>
    <row r="203" customFormat="false" ht="15" hidden="false" customHeight="false" outlineLevel="0" collapsed="false">
      <c r="A203" s="21"/>
      <c r="D203" s="22"/>
      <c r="I203" s="23" t="str">
        <f aca="false">IF(E203="","",IFERROR(INDEX(Categories!$A$2:$A$200,MATCH(E203,Categories!$B$2:$B$200,0)),"Unknown"))</f>
        <v/>
      </c>
      <c r="J203" s="24" t="str">
        <f aca="false">IF(A203="","",DATE(YEAR(A203),MONTH(A203),1))</f>
        <v/>
      </c>
      <c r="K203" s="23" t="str">
        <f aca="false">IF(A203="","",IF(G203&lt;&gt;"",G203,IFERROR(INDEX(Accounts!$D$2:$D$40,MATCH(B203,Accounts!$A$2:$A$40,0)),"Household")))</f>
        <v/>
      </c>
      <c r="L203" s="25" t="str">
        <f aca="false">IF(F203="","",SUMIFS($D$2:$D$3001,$F$2:$F$3001,F203))</f>
        <v/>
      </c>
      <c r="M203" s="23" t="str">
        <f aca="false">IF(A203="","",IF(E203="","Uncategorized",IF(I203="Unknown","Unknown category",IF(AND(I203="Transfer",F203=""),"Transfer needs ID",IF(AND(F203&lt;&gt;"",ABS(N(L203))&gt;0.009),"Unmatched transfer",IF(AND(LEFT(E203,6)="Rental",K203="Household"),"Rental row needs property",""))))))</f>
        <v/>
      </c>
    </row>
    <row r="204" customFormat="false" ht="15" hidden="false" customHeight="false" outlineLevel="0" collapsed="false">
      <c r="A204" s="21"/>
      <c r="D204" s="22"/>
      <c r="I204" s="23" t="str">
        <f aca="false">IF(E204="","",IFERROR(INDEX(Categories!$A$2:$A$200,MATCH(E204,Categories!$B$2:$B$200,0)),"Unknown"))</f>
        <v/>
      </c>
      <c r="J204" s="24" t="str">
        <f aca="false">IF(A204="","",DATE(YEAR(A204),MONTH(A204),1))</f>
        <v/>
      </c>
      <c r="K204" s="23" t="str">
        <f aca="false">IF(A204="","",IF(G204&lt;&gt;"",G204,IFERROR(INDEX(Accounts!$D$2:$D$40,MATCH(B204,Accounts!$A$2:$A$40,0)),"Household")))</f>
        <v/>
      </c>
      <c r="L204" s="25" t="str">
        <f aca="false">IF(F204="","",SUMIFS($D$2:$D$3001,$F$2:$F$3001,F204))</f>
        <v/>
      </c>
      <c r="M204" s="23" t="str">
        <f aca="false">IF(A204="","",IF(E204="","Uncategorized",IF(I204="Unknown","Unknown category",IF(AND(I204="Transfer",F204=""),"Transfer needs ID",IF(AND(F204&lt;&gt;"",ABS(N(L204))&gt;0.009),"Unmatched transfer",IF(AND(LEFT(E204,6)="Rental",K204="Household"),"Rental row needs property",""))))))</f>
        <v/>
      </c>
    </row>
    <row r="205" customFormat="false" ht="15" hidden="false" customHeight="false" outlineLevel="0" collapsed="false">
      <c r="A205" s="21"/>
      <c r="D205" s="22"/>
      <c r="I205" s="23" t="str">
        <f aca="false">IF(E205="","",IFERROR(INDEX(Categories!$A$2:$A$200,MATCH(E205,Categories!$B$2:$B$200,0)),"Unknown"))</f>
        <v/>
      </c>
      <c r="J205" s="24" t="str">
        <f aca="false">IF(A205="","",DATE(YEAR(A205),MONTH(A205),1))</f>
        <v/>
      </c>
      <c r="K205" s="23" t="str">
        <f aca="false">IF(A205="","",IF(G205&lt;&gt;"",G205,IFERROR(INDEX(Accounts!$D$2:$D$40,MATCH(B205,Accounts!$A$2:$A$40,0)),"Household")))</f>
        <v/>
      </c>
      <c r="L205" s="25" t="str">
        <f aca="false">IF(F205="","",SUMIFS($D$2:$D$3001,$F$2:$F$3001,F205))</f>
        <v/>
      </c>
      <c r="M205" s="23" t="str">
        <f aca="false">IF(A205="","",IF(E205="","Uncategorized",IF(I205="Unknown","Unknown category",IF(AND(I205="Transfer",F205=""),"Transfer needs ID",IF(AND(F205&lt;&gt;"",ABS(N(L205))&gt;0.009),"Unmatched transfer",IF(AND(LEFT(E205,6)="Rental",K205="Household"),"Rental row needs property",""))))))</f>
        <v/>
      </c>
    </row>
    <row r="206" customFormat="false" ht="15" hidden="false" customHeight="false" outlineLevel="0" collapsed="false">
      <c r="A206" s="21"/>
      <c r="D206" s="22"/>
      <c r="I206" s="23" t="str">
        <f aca="false">IF(E206="","",IFERROR(INDEX(Categories!$A$2:$A$200,MATCH(E206,Categories!$B$2:$B$200,0)),"Unknown"))</f>
        <v/>
      </c>
      <c r="J206" s="24" t="str">
        <f aca="false">IF(A206="","",DATE(YEAR(A206),MONTH(A206),1))</f>
        <v/>
      </c>
      <c r="K206" s="23" t="str">
        <f aca="false">IF(A206="","",IF(G206&lt;&gt;"",G206,IFERROR(INDEX(Accounts!$D$2:$D$40,MATCH(B206,Accounts!$A$2:$A$40,0)),"Household")))</f>
        <v/>
      </c>
      <c r="L206" s="25" t="str">
        <f aca="false">IF(F206="","",SUMIFS($D$2:$D$3001,$F$2:$F$3001,F206))</f>
        <v/>
      </c>
      <c r="M206" s="23" t="str">
        <f aca="false">IF(A206="","",IF(E206="","Uncategorized",IF(I206="Unknown","Unknown category",IF(AND(I206="Transfer",F206=""),"Transfer needs ID",IF(AND(F206&lt;&gt;"",ABS(N(L206))&gt;0.009),"Unmatched transfer",IF(AND(LEFT(E206,6)="Rental",K206="Household"),"Rental row needs property",""))))))</f>
        <v/>
      </c>
    </row>
    <row r="207" customFormat="false" ht="15" hidden="false" customHeight="false" outlineLevel="0" collapsed="false">
      <c r="A207" s="21"/>
      <c r="D207" s="22"/>
      <c r="I207" s="23" t="str">
        <f aca="false">IF(E207="","",IFERROR(INDEX(Categories!$A$2:$A$200,MATCH(E207,Categories!$B$2:$B$200,0)),"Unknown"))</f>
        <v/>
      </c>
      <c r="J207" s="24" t="str">
        <f aca="false">IF(A207="","",DATE(YEAR(A207),MONTH(A207),1))</f>
        <v/>
      </c>
      <c r="K207" s="23" t="str">
        <f aca="false">IF(A207="","",IF(G207&lt;&gt;"",G207,IFERROR(INDEX(Accounts!$D$2:$D$40,MATCH(B207,Accounts!$A$2:$A$40,0)),"Household")))</f>
        <v/>
      </c>
      <c r="L207" s="25" t="str">
        <f aca="false">IF(F207="","",SUMIFS($D$2:$D$3001,$F$2:$F$3001,F207))</f>
        <v/>
      </c>
      <c r="M207" s="23" t="str">
        <f aca="false">IF(A207="","",IF(E207="","Uncategorized",IF(I207="Unknown","Unknown category",IF(AND(I207="Transfer",F207=""),"Transfer needs ID",IF(AND(F207&lt;&gt;"",ABS(N(L207))&gt;0.009),"Unmatched transfer",IF(AND(LEFT(E207,6)="Rental",K207="Household"),"Rental row needs property",""))))))</f>
        <v/>
      </c>
    </row>
    <row r="208" customFormat="false" ht="15" hidden="false" customHeight="false" outlineLevel="0" collapsed="false">
      <c r="A208" s="21"/>
      <c r="D208" s="22"/>
      <c r="I208" s="23" t="str">
        <f aca="false">IF(E208="","",IFERROR(INDEX(Categories!$A$2:$A$200,MATCH(E208,Categories!$B$2:$B$200,0)),"Unknown"))</f>
        <v/>
      </c>
      <c r="J208" s="24" t="str">
        <f aca="false">IF(A208="","",DATE(YEAR(A208),MONTH(A208),1))</f>
        <v/>
      </c>
      <c r="K208" s="23" t="str">
        <f aca="false">IF(A208="","",IF(G208&lt;&gt;"",G208,IFERROR(INDEX(Accounts!$D$2:$D$40,MATCH(B208,Accounts!$A$2:$A$40,0)),"Household")))</f>
        <v/>
      </c>
      <c r="L208" s="25" t="str">
        <f aca="false">IF(F208="","",SUMIFS($D$2:$D$3001,$F$2:$F$3001,F208))</f>
        <v/>
      </c>
      <c r="M208" s="23" t="str">
        <f aca="false">IF(A208="","",IF(E208="","Uncategorized",IF(I208="Unknown","Unknown category",IF(AND(I208="Transfer",F208=""),"Transfer needs ID",IF(AND(F208&lt;&gt;"",ABS(N(L208))&gt;0.009),"Unmatched transfer",IF(AND(LEFT(E208,6)="Rental",K208="Household"),"Rental row needs property",""))))))</f>
        <v/>
      </c>
    </row>
    <row r="209" customFormat="false" ht="15" hidden="false" customHeight="false" outlineLevel="0" collapsed="false">
      <c r="A209" s="21"/>
      <c r="D209" s="22"/>
      <c r="I209" s="23" t="str">
        <f aca="false">IF(E209="","",IFERROR(INDEX(Categories!$A$2:$A$200,MATCH(E209,Categories!$B$2:$B$200,0)),"Unknown"))</f>
        <v/>
      </c>
      <c r="J209" s="24" t="str">
        <f aca="false">IF(A209="","",DATE(YEAR(A209),MONTH(A209),1))</f>
        <v/>
      </c>
      <c r="K209" s="23" t="str">
        <f aca="false">IF(A209="","",IF(G209&lt;&gt;"",G209,IFERROR(INDEX(Accounts!$D$2:$D$40,MATCH(B209,Accounts!$A$2:$A$40,0)),"Household")))</f>
        <v/>
      </c>
      <c r="L209" s="25" t="str">
        <f aca="false">IF(F209="","",SUMIFS($D$2:$D$3001,$F$2:$F$3001,F209))</f>
        <v/>
      </c>
      <c r="M209" s="23" t="str">
        <f aca="false">IF(A209="","",IF(E209="","Uncategorized",IF(I209="Unknown","Unknown category",IF(AND(I209="Transfer",F209=""),"Transfer needs ID",IF(AND(F209&lt;&gt;"",ABS(N(L209))&gt;0.009),"Unmatched transfer",IF(AND(LEFT(E209,6)="Rental",K209="Household"),"Rental row needs property",""))))))</f>
        <v/>
      </c>
    </row>
    <row r="210" customFormat="false" ht="15" hidden="false" customHeight="false" outlineLevel="0" collapsed="false">
      <c r="A210" s="21"/>
      <c r="D210" s="22"/>
      <c r="I210" s="23" t="str">
        <f aca="false">IF(E210="","",IFERROR(INDEX(Categories!$A$2:$A$200,MATCH(E210,Categories!$B$2:$B$200,0)),"Unknown"))</f>
        <v/>
      </c>
      <c r="J210" s="24" t="str">
        <f aca="false">IF(A210="","",DATE(YEAR(A210),MONTH(A210),1))</f>
        <v/>
      </c>
      <c r="K210" s="23" t="str">
        <f aca="false">IF(A210="","",IF(G210&lt;&gt;"",G210,IFERROR(INDEX(Accounts!$D$2:$D$40,MATCH(B210,Accounts!$A$2:$A$40,0)),"Household")))</f>
        <v/>
      </c>
      <c r="L210" s="25" t="str">
        <f aca="false">IF(F210="","",SUMIFS($D$2:$D$3001,$F$2:$F$3001,F210))</f>
        <v/>
      </c>
      <c r="M210" s="23" t="str">
        <f aca="false">IF(A210="","",IF(E210="","Uncategorized",IF(I210="Unknown","Unknown category",IF(AND(I210="Transfer",F210=""),"Transfer needs ID",IF(AND(F210&lt;&gt;"",ABS(N(L210))&gt;0.009),"Unmatched transfer",IF(AND(LEFT(E210,6)="Rental",K210="Household"),"Rental row needs property",""))))))</f>
        <v/>
      </c>
    </row>
    <row r="211" customFormat="false" ht="15" hidden="false" customHeight="false" outlineLevel="0" collapsed="false">
      <c r="A211" s="21"/>
      <c r="D211" s="22"/>
      <c r="I211" s="23" t="str">
        <f aca="false">IF(E211="","",IFERROR(INDEX(Categories!$A$2:$A$200,MATCH(E211,Categories!$B$2:$B$200,0)),"Unknown"))</f>
        <v/>
      </c>
      <c r="J211" s="24" t="str">
        <f aca="false">IF(A211="","",DATE(YEAR(A211),MONTH(A211),1))</f>
        <v/>
      </c>
      <c r="K211" s="23" t="str">
        <f aca="false">IF(A211="","",IF(G211&lt;&gt;"",G211,IFERROR(INDEX(Accounts!$D$2:$D$40,MATCH(B211,Accounts!$A$2:$A$40,0)),"Household")))</f>
        <v/>
      </c>
      <c r="L211" s="25" t="str">
        <f aca="false">IF(F211="","",SUMIFS($D$2:$D$3001,$F$2:$F$3001,F211))</f>
        <v/>
      </c>
      <c r="M211" s="23" t="str">
        <f aca="false">IF(A211="","",IF(E211="","Uncategorized",IF(I211="Unknown","Unknown category",IF(AND(I211="Transfer",F211=""),"Transfer needs ID",IF(AND(F211&lt;&gt;"",ABS(N(L211))&gt;0.009),"Unmatched transfer",IF(AND(LEFT(E211,6)="Rental",K211="Household"),"Rental row needs property",""))))))</f>
        <v/>
      </c>
    </row>
    <row r="212" customFormat="false" ht="15" hidden="false" customHeight="false" outlineLevel="0" collapsed="false">
      <c r="A212" s="21"/>
      <c r="D212" s="22"/>
      <c r="I212" s="23" t="str">
        <f aca="false">IF(E212="","",IFERROR(INDEX(Categories!$A$2:$A$200,MATCH(E212,Categories!$B$2:$B$200,0)),"Unknown"))</f>
        <v/>
      </c>
      <c r="J212" s="24" t="str">
        <f aca="false">IF(A212="","",DATE(YEAR(A212),MONTH(A212),1))</f>
        <v/>
      </c>
      <c r="K212" s="23" t="str">
        <f aca="false">IF(A212="","",IF(G212&lt;&gt;"",G212,IFERROR(INDEX(Accounts!$D$2:$D$40,MATCH(B212,Accounts!$A$2:$A$40,0)),"Household")))</f>
        <v/>
      </c>
      <c r="L212" s="25" t="str">
        <f aca="false">IF(F212="","",SUMIFS($D$2:$D$3001,$F$2:$F$3001,F212))</f>
        <v/>
      </c>
      <c r="M212" s="23" t="str">
        <f aca="false">IF(A212="","",IF(E212="","Uncategorized",IF(I212="Unknown","Unknown category",IF(AND(I212="Transfer",F212=""),"Transfer needs ID",IF(AND(F212&lt;&gt;"",ABS(N(L212))&gt;0.009),"Unmatched transfer",IF(AND(LEFT(E212,6)="Rental",K212="Household"),"Rental row needs property",""))))))</f>
        <v/>
      </c>
    </row>
    <row r="213" customFormat="false" ht="15" hidden="false" customHeight="false" outlineLevel="0" collapsed="false">
      <c r="A213" s="21"/>
      <c r="D213" s="22"/>
      <c r="I213" s="23" t="str">
        <f aca="false">IF(E213="","",IFERROR(INDEX(Categories!$A$2:$A$200,MATCH(E213,Categories!$B$2:$B$200,0)),"Unknown"))</f>
        <v/>
      </c>
      <c r="J213" s="24" t="str">
        <f aca="false">IF(A213="","",DATE(YEAR(A213),MONTH(A213),1))</f>
        <v/>
      </c>
      <c r="K213" s="23" t="str">
        <f aca="false">IF(A213="","",IF(G213&lt;&gt;"",G213,IFERROR(INDEX(Accounts!$D$2:$D$40,MATCH(B213,Accounts!$A$2:$A$40,0)),"Household")))</f>
        <v/>
      </c>
      <c r="L213" s="25" t="str">
        <f aca="false">IF(F213="","",SUMIFS($D$2:$D$3001,$F$2:$F$3001,F213))</f>
        <v/>
      </c>
      <c r="M213" s="23" t="str">
        <f aca="false">IF(A213="","",IF(E213="","Uncategorized",IF(I213="Unknown","Unknown category",IF(AND(I213="Transfer",F213=""),"Transfer needs ID",IF(AND(F213&lt;&gt;"",ABS(N(L213))&gt;0.009),"Unmatched transfer",IF(AND(LEFT(E213,6)="Rental",K213="Household"),"Rental row needs property",""))))))</f>
        <v/>
      </c>
    </row>
    <row r="214" customFormat="false" ht="15" hidden="false" customHeight="false" outlineLevel="0" collapsed="false">
      <c r="A214" s="21"/>
      <c r="D214" s="22"/>
      <c r="I214" s="23" t="str">
        <f aca="false">IF(E214="","",IFERROR(INDEX(Categories!$A$2:$A$200,MATCH(E214,Categories!$B$2:$B$200,0)),"Unknown"))</f>
        <v/>
      </c>
      <c r="J214" s="24" t="str">
        <f aca="false">IF(A214="","",DATE(YEAR(A214),MONTH(A214),1))</f>
        <v/>
      </c>
      <c r="K214" s="23" t="str">
        <f aca="false">IF(A214="","",IF(G214&lt;&gt;"",G214,IFERROR(INDEX(Accounts!$D$2:$D$40,MATCH(B214,Accounts!$A$2:$A$40,0)),"Household")))</f>
        <v/>
      </c>
      <c r="L214" s="25" t="str">
        <f aca="false">IF(F214="","",SUMIFS($D$2:$D$3001,$F$2:$F$3001,F214))</f>
        <v/>
      </c>
      <c r="M214" s="23" t="str">
        <f aca="false">IF(A214="","",IF(E214="","Uncategorized",IF(I214="Unknown","Unknown category",IF(AND(I214="Transfer",F214=""),"Transfer needs ID",IF(AND(F214&lt;&gt;"",ABS(N(L214))&gt;0.009),"Unmatched transfer",IF(AND(LEFT(E214,6)="Rental",K214="Household"),"Rental row needs property",""))))))</f>
        <v/>
      </c>
    </row>
    <row r="215" customFormat="false" ht="15" hidden="false" customHeight="false" outlineLevel="0" collapsed="false">
      <c r="A215" s="21"/>
      <c r="D215" s="22"/>
      <c r="I215" s="23" t="str">
        <f aca="false">IF(E215="","",IFERROR(INDEX(Categories!$A$2:$A$200,MATCH(E215,Categories!$B$2:$B$200,0)),"Unknown"))</f>
        <v/>
      </c>
      <c r="J215" s="24" t="str">
        <f aca="false">IF(A215="","",DATE(YEAR(A215),MONTH(A215),1))</f>
        <v/>
      </c>
      <c r="K215" s="23" t="str">
        <f aca="false">IF(A215="","",IF(G215&lt;&gt;"",G215,IFERROR(INDEX(Accounts!$D$2:$D$40,MATCH(B215,Accounts!$A$2:$A$40,0)),"Household")))</f>
        <v/>
      </c>
      <c r="L215" s="25" t="str">
        <f aca="false">IF(F215="","",SUMIFS($D$2:$D$3001,$F$2:$F$3001,F215))</f>
        <v/>
      </c>
      <c r="M215" s="23" t="str">
        <f aca="false">IF(A215="","",IF(E215="","Uncategorized",IF(I215="Unknown","Unknown category",IF(AND(I215="Transfer",F215=""),"Transfer needs ID",IF(AND(F215&lt;&gt;"",ABS(N(L215))&gt;0.009),"Unmatched transfer",IF(AND(LEFT(E215,6)="Rental",K215="Household"),"Rental row needs property",""))))))</f>
        <v/>
      </c>
    </row>
    <row r="216" customFormat="false" ht="15" hidden="false" customHeight="false" outlineLevel="0" collapsed="false">
      <c r="A216" s="21"/>
      <c r="D216" s="22"/>
      <c r="I216" s="23" t="str">
        <f aca="false">IF(E216="","",IFERROR(INDEX(Categories!$A$2:$A$200,MATCH(E216,Categories!$B$2:$B$200,0)),"Unknown"))</f>
        <v/>
      </c>
      <c r="J216" s="24" t="str">
        <f aca="false">IF(A216="","",DATE(YEAR(A216),MONTH(A216),1))</f>
        <v/>
      </c>
      <c r="K216" s="23" t="str">
        <f aca="false">IF(A216="","",IF(G216&lt;&gt;"",G216,IFERROR(INDEX(Accounts!$D$2:$D$40,MATCH(B216,Accounts!$A$2:$A$40,0)),"Household")))</f>
        <v/>
      </c>
      <c r="L216" s="25" t="str">
        <f aca="false">IF(F216="","",SUMIFS($D$2:$D$3001,$F$2:$F$3001,F216))</f>
        <v/>
      </c>
      <c r="M216" s="23" t="str">
        <f aca="false">IF(A216="","",IF(E216="","Uncategorized",IF(I216="Unknown","Unknown category",IF(AND(I216="Transfer",F216=""),"Transfer needs ID",IF(AND(F216&lt;&gt;"",ABS(N(L216))&gt;0.009),"Unmatched transfer",IF(AND(LEFT(E216,6)="Rental",K216="Household"),"Rental row needs property",""))))))</f>
        <v/>
      </c>
    </row>
    <row r="217" customFormat="false" ht="15" hidden="false" customHeight="false" outlineLevel="0" collapsed="false">
      <c r="A217" s="21"/>
      <c r="D217" s="22"/>
      <c r="I217" s="23" t="str">
        <f aca="false">IF(E217="","",IFERROR(INDEX(Categories!$A$2:$A$200,MATCH(E217,Categories!$B$2:$B$200,0)),"Unknown"))</f>
        <v/>
      </c>
      <c r="J217" s="24" t="str">
        <f aca="false">IF(A217="","",DATE(YEAR(A217),MONTH(A217),1))</f>
        <v/>
      </c>
      <c r="K217" s="23" t="str">
        <f aca="false">IF(A217="","",IF(G217&lt;&gt;"",G217,IFERROR(INDEX(Accounts!$D$2:$D$40,MATCH(B217,Accounts!$A$2:$A$40,0)),"Household")))</f>
        <v/>
      </c>
      <c r="L217" s="25" t="str">
        <f aca="false">IF(F217="","",SUMIFS($D$2:$D$3001,$F$2:$F$3001,F217))</f>
        <v/>
      </c>
      <c r="M217" s="23" t="str">
        <f aca="false">IF(A217="","",IF(E217="","Uncategorized",IF(I217="Unknown","Unknown category",IF(AND(I217="Transfer",F217=""),"Transfer needs ID",IF(AND(F217&lt;&gt;"",ABS(N(L217))&gt;0.009),"Unmatched transfer",IF(AND(LEFT(E217,6)="Rental",K217="Household"),"Rental row needs property",""))))))</f>
        <v/>
      </c>
    </row>
    <row r="218" customFormat="false" ht="15" hidden="false" customHeight="false" outlineLevel="0" collapsed="false">
      <c r="A218" s="21"/>
      <c r="D218" s="22"/>
      <c r="I218" s="23" t="str">
        <f aca="false">IF(E218="","",IFERROR(INDEX(Categories!$A$2:$A$200,MATCH(E218,Categories!$B$2:$B$200,0)),"Unknown"))</f>
        <v/>
      </c>
      <c r="J218" s="24" t="str">
        <f aca="false">IF(A218="","",DATE(YEAR(A218),MONTH(A218),1))</f>
        <v/>
      </c>
      <c r="K218" s="23" t="str">
        <f aca="false">IF(A218="","",IF(G218&lt;&gt;"",G218,IFERROR(INDEX(Accounts!$D$2:$D$40,MATCH(B218,Accounts!$A$2:$A$40,0)),"Household")))</f>
        <v/>
      </c>
      <c r="L218" s="25" t="str">
        <f aca="false">IF(F218="","",SUMIFS($D$2:$D$3001,$F$2:$F$3001,F218))</f>
        <v/>
      </c>
      <c r="M218" s="23" t="str">
        <f aca="false">IF(A218="","",IF(E218="","Uncategorized",IF(I218="Unknown","Unknown category",IF(AND(I218="Transfer",F218=""),"Transfer needs ID",IF(AND(F218&lt;&gt;"",ABS(N(L218))&gt;0.009),"Unmatched transfer",IF(AND(LEFT(E218,6)="Rental",K218="Household"),"Rental row needs property",""))))))</f>
        <v/>
      </c>
    </row>
    <row r="219" customFormat="false" ht="15" hidden="false" customHeight="false" outlineLevel="0" collapsed="false">
      <c r="A219" s="21"/>
      <c r="D219" s="22"/>
      <c r="I219" s="23" t="str">
        <f aca="false">IF(E219="","",IFERROR(INDEX(Categories!$A$2:$A$200,MATCH(E219,Categories!$B$2:$B$200,0)),"Unknown"))</f>
        <v/>
      </c>
      <c r="J219" s="24" t="str">
        <f aca="false">IF(A219="","",DATE(YEAR(A219),MONTH(A219),1))</f>
        <v/>
      </c>
      <c r="K219" s="23" t="str">
        <f aca="false">IF(A219="","",IF(G219&lt;&gt;"",G219,IFERROR(INDEX(Accounts!$D$2:$D$40,MATCH(B219,Accounts!$A$2:$A$40,0)),"Household")))</f>
        <v/>
      </c>
      <c r="L219" s="25" t="str">
        <f aca="false">IF(F219="","",SUMIFS($D$2:$D$3001,$F$2:$F$3001,F219))</f>
        <v/>
      </c>
      <c r="M219" s="23" t="str">
        <f aca="false">IF(A219="","",IF(E219="","Uncategorized",IF(I219="Unknown","Unknown category",IF(AND(I219="Transfer",F219=""),"Transfer needs ID",IF(AND(F219&lt;&gt;"",ABS(N(L219))&gt;0.009),"Unmatched transfer",IF(AND(LEFT(E219,6)="Rental",K219="Household"),"Rental row needs property",""))))))</f>
        <v/>
      </c>
    </row>
    <row r="220" customFormat="false" ht="15" hidden="false" customHeight="false" outlineLevel="0" collapsed="false">
      <c r="A220" s="21"/>
      <c r="D220" s="22"/>
      <c r="I220" s="23" t="str">
        <f aca="false">IF(E220="","",IFERROR(INDEX(Categories!$A$2:$A$200,MATCH(E220,Categories!$B$2:$B$200,0)),"Unknown"))</f>
        <v/>
      </c>
      <c r="J220" s="24" t="str">
        <f aca="false">IF(A220="","",DATE(YEAR(A220),MONTH(A220),1))</f>
        <v/>
      </c>
      <c r="K220" s="23" t="str">
        <f aca="false">IF(A220="","",IF(G220&lt;&gt;"",G220,IFERROR(INDEX(Accounts!$D$2:$D$40,MATCH(B220,Accounts!$A$2:$A$40,0)),"Household")))</f>
        <v/>
      </c>
      <c r="L220" s="25" t="str">
        <f aca="false">IF(F220="","",SUMIFS($D$2:$D$3001,$F$2:$F$3001,F220))</f>
        <v/>
      </c>
      <c r="M220" s="23" t="str">
        <f aca="false">IF(A220="","",IF(E220="","Uncategorized",IF(I220="Unknown","Unknown category",IF(AND(I220="Transfer",F220=""),"Transfer needs ID",IF(AND(F220&lt;&gt;"",ABS(N(L220))&gt;0.009),"Unmatched transfer",IF(AND(LEFT(E220,6)="Rental",K220="Household"),"Rental row needs property",""))))))</f>
        <v/>
      </c>
    </row>
    <row r="221" customFormat="false" ht="15" hidden="false" customHeight="false" outlineLevel="0" collapsed="false">
      <c r="A221" s="21"/>
      <c r="D221" s="22"/>
      <c r="I221" s="23" t="str">
        <f aca="false">IF(E221="","",IFERROR(INDEX(Categories!$A$2:$A$200,MATCH(E221,Categories!$B$2:$B$200,0)),"Unknown"))</f>
        <v/>
      </c>
      <c r="J221" s="24" t="str">
        <f aca="false">IF(A221="","",DATE(YEAR(A221),MONTH(A221),1))</f>
        <v/>
      </c>
      <c r="K221" s="23" t="str">
        <f aca="false">IF(A221="","",IF(G221&lt;&gt;"",G221,IFERROR(INDEX(Accounts!$D$2:$D$40,MATCH(B221,Accounts!$A$2:$A$40,0)),"Household")))</f>
        <v/>
      </c>
      <c r="L221" s="25" t="str">
        <f aca="false">IF(F221="","",SUMIFS($D$2:$D$3001,$F$2:$F$3001,F221))</f>
        <v/>
      </c>
      <c r="M221" s="23" t="str">
        <f aca="false">IF(A221="","",IF(E221="","Uncategorized",IF(I221="Unknown","Unknown category",IF(AND(I221="Transfer",F221=""),"Transfer needs ID",IF(AND(F221&lt;&gt;"",ABS(N(L221))&gt;0.009),"Unmatched transfer",IF(AND(LEFT(E221,6)="Rental",K221="Household"),"Rental row needs property",""))))))</f>
        <v/>
      </c>
    </row>
    <row r="222" customFormat="false" ht="15" hidden="false" customHeight="false" outlineLevel="0" collapsed="false">
      <c r="A222" s="21"/>
      <c r="D222" s="22"/>
      <c r="I222" s="23" t="str">
        <f aca="false">IF(E222="","",IFERROR(INDEX(Categories!$A$2:$A$200,MATCH(E222,Categories!$B$2:$B$200,0)),"Unknown"))</f>
        <v/>
      </c>
      <c r="J222" s="24" t="str">
        <f aca="false">IF(A222="","",DATE(YEAR(A222),MONTH(A222),1))</f>
        <v/>
      </c>
      <c r="K222" s="23" t="str">
        <f aca="false">IF(A222="","",IF(G222&lt;&gt;"",G222,IFERROR(INDEX(Accounts!$D$2:$D$40,MATCH(B222,Accounts!$A$2:$A$40,0)),"Household")))</f>
        <v/>
      </c>
      <c r="L222" s="25" t="str">
        <f aca="false">IF(F222="","",SUMIFS($D$2:$D$3001,$F$2:$F$3001,F222))</f>
        <v/>
      </c>
      <c r="M222" s="23" t="str">
        <f aca="false">IF(A222="","",IF(E222="","Uncategorized",IF(I222="Unknown","Unknown category",IF(AND(I222="Transfer",F222=""),"Transfer needs ID",IF(AND(F222&lt;&gt;"",ABS(N(L222))&gt;0.009),"Unmatched transfer",IF(AND(LEFT(E222,6)="Rental",K222="Household"),"Rental row needs property",""))))))</f>
        <v/>
      </c>
    </row>
    <row r="223" customFormat="false" ht="15" hidden="false" customHeight="false" outlineLevel="0" collapsed="false">
      <c r="A223" s="21"/>
      <c r="D223" s="22"/>
      <c r="I223" s="23" t="str">
        <f aca="false">IF(E223="","",IFERROR(INDEX(Categories!$A$2:$A$200,MATCH(E223,Categories!$B$2:$B$200,0)),"Unknown"))</f>
        <v/>
      </c>
      <c r="J223" s="24" t="str">
        <f aca="false">IF(A223="","",DATE(YEAR(A223),MONTH(A223),1))</f>
        <v/>
      </c>
      <c r="K223" s="23" t="str">
        <f aca="false">IF(A223="","",IF(G223&lt;&gt;"",G223,IFERROR(INDEX(Accounts!$D$2:$D$40,MATCH(B223,Accounts!$A$2:$A$40,0)),"Household")))</f>
        <v/>
      </c>
      <c r="L223" s="25" t="str">
        <f aca="false">IF(F223="","",SUMIFS($D$2:$D$3001,$F$2:$F$3001,F223))</f>
        <v/>
      </c>
      <c r="M223" s="23" t="str">
        <f aca="false">IF(A223="","",IF(E223="","Uncategorized",IF(I223="Unknown","Unknown category",IF(AND(I223="Transfer",F223=""),"Transfer needs ID",IF(AND(F223&lt;&gt;"",ABS(N(L223))&gt;0.009),"Unmatched transfer",IF(AND(LEFT(E223,6)="Rental",K223="Household"),"Rental row needs property",""))))))</f>
        <v/>
      </c>
    </row>
    <row r="224" customFormat="false" ht="15" hidden="false" customHeight="false" outlineLevel="0" collapsed="false">
      <c r="A224" s="21"/>
      <c r="D224" s="22"/>
      <c r="I224" s="23" t="str">
        <f aca="false">IF(E224="","",IFERROR(INDEX(Categories!$A$2:$A$200,MATCH(E224,Categories!$B$2:$B$200,0)),"Unknown"))</f>
        <v/>
      </c>
      <c r="J224" s="24" t="str">
        <f aca="false">IF(A224="","",DATE(YEAR(A224),MONTH(A224),1))</f>
        <v/>
      </c>
      <c r="K224" s="23" t="str">
        <f aca="false">IF(A224="","",IF(G224&lt;&gt;"",G224,IFERROR(INDEX(Accounts!$D$2:$D$40,MATCH(B224,Accounts!$A$2:$A$40,0)),"Household")))</f>
        <v/>
      </c>
      <c r="L224" s="25" t="str">
        <f aca="false">IF(F224="","",SUMIFS($D$2:$D$3001,$F$2:$F$3001,F224))</f>
        <v/>
      </c>
      <c r="M224" s="23" t="str">
        <f aca="false">IF(A224="","",IF(E224="","Uncategorized",IF(I224="Unknown","Unknown category",IF(AND(I224="Transfer",F224=""),"Transfer needs ID",IF(AND(F224&lt;&gt;"",ABS(N(L224))&gt;0.009),"Unmatched transfer",IF(AND(LEFT(E224,6)="Rental",K224="Household"),"Rental row needs property",""))))))</f>
        <v/>
      </c>
    </row>
    <row r="225" customFormat="false" ht="15" hidden="false" customHeight="false" outlineLevel="0" collapsed="false">
      <c r="A225" s="21"/>
      <c r="D225" s="22"/>
      <c r="I225" s="23" t="str">
        <f aca="false">IF(E225="","",IFERROR(INDEX(Categories!$A$2:$A$200,MATCH(E225,Categories!$B$2:$B$200,0)),"Unknown"))</f>
        <v/>
      </c>
      <c r="J225" s="24" t="str">
        <f aca="false">IF(A225="","",DATE(YEAR(A225),MONTH(A225),1))</f>
        <v/>
      </c>
      <c r="K225" s="23" t="str">
        <f aca="false">IF(A225="","",IF(G225&lt;&gt;"",G225,IFERROR(INDEX(Accounts!$D$2:$D$40,MATCH(B225,Accounts!$A$2:$A$40,0)),"Household")))</f>
        <v/>
      </c>
      <c r="L225" s="25" t="str">
        <f aca="false">IF(F225="","",SUMIFS($D$2:$D$3001,$F$2:$F$3001,F225))</f>
        <v/>
      </c>
      <c r="M225" s="23" t="str">
        <f aca="false">IF(A225="","",IF(E225="","Uncategorized",IF(I225="Unknown","Unknown category",IF(AND(I225="Transfer",F225=""),"Transfer needs ID",IF(AND(F225&lt;&gt;"",ABS(N(L225))&gt;0.009),"Unmatched transfer",IF(AND(LEFT(E225,6)="Rental",K225="Household"),"Rental row needs property",""))))))</f>
        <v/>
      </c>
    </row>
    <row r="226" customFormat="false" ht="15" hidden="false" customHeight="false" outlineLevel="0" collapsed="false">
      <c r="A226" s="21"/>
      <c r="D226" s="22"/>
      <c r="I226" s="23" t="str">
        <f aca="false">IF(E226="","",IFERROR(INDEX(Categories!$A$2:$A$200,MATCH(E226,Categories!$B$2:$B$200,0)),"Unknown"))</f>
        <v/>
      </c>
      <c r="J226" s="24" t="str">
        <f aca="false">IF(A226="","",DATE(YEAR(A226),MONTH(A226),1))</f>
        <v/>
      </c>
      <c r="K226" s="23" t="str">
        <f aca="false">IF(A226="","",IF(G226&lt;&gt;"",G226,IFERROR(INDEX(Accounts!$D$2:$D$40,MATCH(B226,Accounts!$A$2:$A$40,0)),"Household")))</f>
        <v/>
      </c>
      <c r="L226" s="25" t="str">
        <f aca="false">IF(F226="","",SUMIFS($D$2:$D$3001,$F$2:$F$3001,F226))</f>
        <v/>
      </c>
      <c r="M226" s="23" t="str">
        <f aca="false">IF(A226="","",IF(E226="","Uncategorized",IF(I226="Unknown","Unknown category",IF(AND(I226="Transfer",F226=""),"Transfer needs ID",IF(AND(F226&lt;&gt;"",ABS(N(L226))&gt;0.009),"Unmatched transfer",IF(AND(LEFT(E226,6)="Rental",K226="Household"),"Rental row needs property",""))))))</f>
        <v/>
      </c>
    </row>
    <row r="227" customFormat="false" ht="15" hidden="false" customHeight="false" outlineLevel="0" collapsed="false">
      <c r="A227" s="21"/>
      <c r="D227" s="22"/>
      <c r="I227" s="23" t="str">
        <f aca="false">IF(E227="","",IFERROR(INDEX(Categories!$A$2:$A$200,MATCH(E227,Categories!$B$2:$B$200,0)),"Unknown"))</f>
        <v/>
      </c>
      <c r="J227" s="24" t="str">
        <f aca="false">IF(A227="","",DATE(YEAR(A227),MONTH(A227),1))</f>
        <v/>
      </c>
      <c r="K227" s="23" t="str">
        <f aca="false">IF(A227="","",IF(G227&lt;&gt;"",G227,IFERROR(INDEX(Accounts!$D$2:$D$40,MATCH(B227,Accounts!$A$2:$A$40,0)),"Household")))</f>
        <v/>
      </c>
      <c r="L227" s="25" t="str">
        <f aca="false">IF(F227="","",SUMIFS($D$2:$D$3001,$F$2:$F$3001,F227))</f>
        <v/>
      </c>
      <c r="M227" s="23" t="str">
        <f aca="false">IF(A227="","",IF(E227="","Uncategorized",IF(I227="Unknown","Unknown category",IF(AND(I227="Transfer",F227=""),"Transfer needs ID",IF(AND(F227&lt;&gt;"",ABS(N(L227))&gt;0.009),"Unmatched transfer",IF(AND(LEFT(E227,6)="Rental",K227="Household"),"Rental row needs property",""))))))</f>
        <v/>
      </c>
    </row>
    <row r="228" customFormat="false" ht="15" hidden="false" customHeight="false" outlineLevel="0" collapsed="false">
      <c r="A228" s="21"/>
      <c r="D228" s="22"/>
      <c r="I228" s="23" t="str">
        <f aca="false">IF(E228="","",IFERROR(INDEX(Categories!$A$2:$A$200,MATCH(E228,Categories!$B$2:$B$200,0)),"Unknown"))</f>
        <v/>
      </c>
      <c r="J228" s="24" t="str">
        <f aca="false">IF(A228="","",DATE(YEAR(A228),MONTH(A228),1))</f>
        <v/>
      </c>
      <c r="K228" s="23" t="str">
        <f aca="false">IF(A228="","",IF(G228&lt;&gt;"",G228,IFERROR(INDEX(Accounts!$D$2:$D$40,MATCH(B228,Accounts!$A$2:$A$40,0)),"Household")))</f>
        <v/>
      </c>
      <c r="L228" s="25" t="str">
        <f aca="false">IF(F228="","",SUMIFS($D$2:$D$3001,$F$2:$F$3001,F228))</f>
        <v/>
      </c>
      <c r="M228" s="23" t="str">
        <f aca="false">IF(A228="","",IF(E228="","Uncategorized",IF(I228="Unknown","Unknown category",IF(AND(I228="Transfer",F228=""),"Transfer needs ID",IF(AND(F228&lt;&gt;"",ABS(N(L228))&gt;0.009),"Unmatched transfer",IF(AND(LEFT(E228,6)="Rental",K228="Household"),"Rental row needs property",""))))))</f>
        <v/>
      </c>
    </row>
    <row r="229" customFormat="false" ht="15" hidden="false" customHeight="false" outlineLevel="0" collapsed="false">
      <c r="A229" s="21"/>
      <c r="D229" s="22"/>
      <c r="I229" s="23" t="str">
        <f aca="false">IF(E229="","",IFERROR(INDEX(Categories!$A$2:$A$200,MATCH(E229,Categories!$B$2:$B$200,0)),"Unknown"))</f>
        <v/>
      </c>
      <c r="J229" s="24" t="str">
        <f aca="false">IF(A229="","",DATE(YEAR(A229),MONTH(A229),1))</f>
        <v/>
      </c>
      <c r="K229" s="23" t="str">
        <f aca="false">IF(A229="","",IF(G229&lt;&gt;"",G229,IFERROR(INDEX(Accounts!$D$2:$D$40,MATCH(B229,Accounts!$A$2:$A$40,0)),"Household")))</f>
        <v/>
      </c>
      <c r="L229" s="25" t="str">
        <f aca="false">IF(F229="","",SUMIFS($D$2:$D$3001,$F$2:$F$3001,F229))</f>
        <v/>
      </c>
      <c r="M229" s="23" t="str">
        <f aca="false">IF(A229="","",IF(E229="","Uncategorized",IF(I229="Unknown","Unknown category",IF(AND(I229="Transfer",F229=""),"Transfer needs ID",IF(AND(F229&lt;&gt;"",ABS(N(L229))&gt;0.009),"Unmatched transfer",IF(AND(LEFT(E229,6)="Rental",K229="Household"),"Rental row needs property",""))))))</f>
        <v/>
      </c>
    </row>
    <row r="230" customFormat="false" ht="15" hidden="false" customHeight="false" outlineLevel="0" collapsed="false">
      <c r="A230" s="21"/>
      <c r="D230" s="22"/>
      <c r="I230" s="23" t="str">
        <f aca="false">IF(E230="","",IFERROR(INDEX(Categories!$A$2:$A$200,MATCH(E230,Categories!$B$2:$B$200,0)),"Unknown"))</f>
        <v/>
      </c>
      <c r="J230" s="24" t="str">
        <f aca="false">IF(A230="","",DATE(YEAR(A230),MONTH(A230),1))</f>
        <v/>
      </c>
      <c r="K230" s="23" t="str">
        <f aca="false">IF(A230="","",IF(G230&lt;&gt;"",G230,IFERROR(INDEX(Accounts!$D$2:$D$40,MATCH(B230,Accounts!$A$2:$A$40,0)),"Household")))</f>
        <v/>
      </c>
      <c r="L230" s="25" t="str">
        <f aca="false">IF(F230="","",SUMIFS($D$2:$D$3001,$F$2:$F$3001,F230))</f>
        <v/>
      </c>
      <c r="M230" s="23" t="str">
        <f aca="false">IF(A230="","",IF(E230="","Uncategorized",IF(I230="Unknown","Unknown category",IF(AND(I230="Transfer",F230=""),"Transfer needs ID",IF(AND(F230&lt;&gt;"",ABS(N(L230))&gt;0.009),"Unmatched transfer",IF(AND(LEFT(E230,6)="Rental",K230="Household"),"Rental row needs property",""))))))</f>
        <v/>
      </c>
    </row>
    <row r="231" customFormat="false" ht="15" hidden="false" customHeight="false" outlineLevel="0" collapsed="false">
      <c r="A231" s="21"/>
      <c r="D231" s="22"/>
      <c r="I231" s="23" t="str">
        <f aca="false">IF(E231="","",IFERROR(INDEX(Categories!$A$2:$A$200,MATCH(E231,Categories!$B$2:$B$200,0)),"Unknown"))</f>
        <v/>
      </c>
      <c r="J231" s="24" t="str">
        <f aca="false">IF(A231="","",DATE(YEAR(A231),MONTH(A231),1))</f>
        <v/>
      </c>
      <c r="K231" s="23" t="str">
        <f aca="false">IF(A231="","",IF(G231&lt;&gt;"",G231,IFERROR(INDEX(Accounts!$D$2:$D$40,MATCH(B231,Accounts!$A$2:$A$40,0)),"Household")))</f>
        <v/>
      </c>
      <c r="L231" s="25" t="str">
        <f aca="false">IF(F231="","",SUMIFS($D$2:$D$3001,$F$2:$F$3001,F231))</f>
        <v/>
      </c>
      <c r="M231" s="23" t="str">
        <f aca="false">IF(A231="","",IF(E231="","Uncategorized",IF(I231="Unknown","Unknown category",IF(AND(I231="Transfer",F231=""),"Transfer needs ID",IF(AND(F231&lt;&gt;"",ABS(N(L231))&gt;0.009),"Unmatched transfer",IF(AND(LEFT(E231,6)="Rental",K231="Household"),"Rental row needs property",""))))))</f>
        <v/>
      </c>
    </row>
    <row r="232" customFormat="false" ht="15" hidden="false" customHeight="false" outlineLevel="0" collapsed="false">
      <c r="A232" s="21"/>
      <c r="D232" s="22"/>
      <c r="I232" s="23" t="str">
        <f aca="false">IF(E232="","",IFERROR(INDEX(Categories!$A$2:$A$200,MATCH(E232,Categories!$B$2:$B$200,0)),"Unknown"))</f>
        <v/>
      </c>
      <c r="J232" s="24" t="str">
        <f aca="false">IF(A232="","",DATE(YEAR(A232),MONTH(A232),1))</f>
        <v/>
      </c>
      <c r="K232" s="23" t="str">
        <f aca="false">IF(A232="","",IF(G232&lt;&gt;"",G232,IFERROR(INDEX(Accounts!$D$2:$D$40,MATCH(B232,Accounts!$A$2:$A$40,0)),"Household")))</f>
        <v/>
      </c>
      <c r="L232" s="25" t="str">
        <f aca="false">IF(F232="","",SUMIFS($D$2:$D$3001,$F$2:$F$3001,F232))</f>
        <v/>
      </c>
      <c r="M232" s="23" t="str">
        <f aca="false">IF(A232="","",IF(E232="","Uncategorized",IF(I232="Unknown","Unknown category",IF(AND(I232="Transfer",F232=""),"Transfer needs ID",IF(AND(F232&lt;&gt;"",ABS(N(L232))&gt;0.009),"Unmatched transfer",IF(AND(LEFT(E232,6)="Rental",K232="Household"),"Rental row needs property",""))))))</f>
        <v/>
      </c>
    </row>
    <row r="233" customFormat="false" ht="15" hidden="false" customHeight="false" outlineLevel="0" collapsed="false">
      <c r="A233" s="21"/>
      <c r="D233" s="22"/>
      <c r="I233" s="23" t="str">
        <f aca="false">IF(E233="","",IFERROR(INDEX(Categories!$A$2:$A$200,MATCH(E233,Categories!$B$2:$B$200,0)),"Unknown"))</f>
        <v/>
      </c>
      <c r="J233" s="24" t="str">
        <f aca="false">IF(A233="","",DATE(YEAR(A233),MONTH(A233),1))</f>
        <v/>
      </c>
      <c r="K233" s="23" t="str">
        <f aca="false">IF(A233="","",IF(G233&lt;&gt;"",G233,IFERROR(INDEX(Accounts!$D$2:$D$40,MATCH(B233,Accounts!$A$2:$A$40,0)),"Household")))</f>
        <v/>
      </c>
      <c r="L233" s="25" t="str">
        <f aca="false">IF(F233="","",SUMIFS($D$2:$D$3001,$F$2:$F$3001,F233))</f>
        <v/>
      </c>
      <c r="M233" s="23" t="str">
        <f aca="false">IF(A233="","",IF(E233="","Uncategorized",IF(I233="Unknown","Unknown category",IF(AND(I233="Transfer",F233=""),"Transfer needs ID",IF(AND(F233&lt;&gt;"",ABS(N(L233))&gt;0.009),"Unmatched transfer",IF(AND(LEFT(E233,6)="Rental",K233="Household"),"Rental row needs property",""))))))</f>
        <v/>
      </c>
    </row>
    <row r="234" customFormat="false" ht="15" hidden="false" customHeight="false" outlineLevel="0" collapsed="false">
      <c r="A234" s="21"/>
      <c r="D234" s="22"/>
      <c r="I234" s="23" t="str">
        <f aca="false">IF(E234="","",IFERROR(INDEX(Categories!$A$2:$A$200,MATCH(E234,Categories!$B$2:$B$200,0)),"Unknown"))</f>
        <v/>
      </c>
      <c r="J234" s="24" t="str">
        <f aca="false">IF(A234="","",DATE(YEAR(A234),MONTH(A234),1))</f>
        <v/>
      </c>
      <c r="K234" s="23" t="str">
        <f aca="false">IF(A234="","",IF(G234&lt;&gt;"",G234,IFERROR(INDEX(Accounts!$D$2:$D$40,MATCH(B234,Accounts!$A$2:$A$40,0)),"Household")))</f>
        <v/>
      </c>
      <c r="L234" s="25" t="str">
        <f aca="false">IF(F234="","",SUMIFS($D$2:$D$3001,$F$2:$F$3001,F234))</f>
        <v/>
      </c>
      <c r="M234" s="23" t="str">
        <f aca="false">IF(A234="","",IF(E234="","Uncategorized",IF(I234="Unknown","Unknown category",IF(AND(I234="Transfer",F234=""),"Transfer needs ID",IF(AND(F234&lt;&gt;"",ABS(N(L234))&gt;0.009),"Unmatched transfer",IF(AND(LEFT(E234,6)="Rental",K234="Household"),"Rental row needs property",""))))))</f>
        <v/>
      </c>
    </row>
    <row r="235" customFormat="false" ht="15" hidden="false" customHeight="false" outlineLevel="0" collapsed="false">
      <c r="A235" s="21"/>
      <c r="D235" s="22"/>
      <c r="I235" s="23" t="str">
        <f aca="false">IF(E235="","",IFERROR(INDEX(Categories!$A$2:$A$200,MATCH(E235,Categories!$B$2:$B$200,0)),"Unknown"))</f>
        <v/>
      </c>
      <c r="J235" s="24" t="str">
        <f aca="false">IF(A235="","",DATE(YEAR(A235),MONTH(A235),1))</f>
        <v/>
      </c>
      <c r="K235" s="23" t="str">
        <f aca="false">IF(A235="","",IF(G235&lt;&gt;"",G235,IFERROR(INDEX(Accounts!$D$2:$D$40,MATCH(B235,Accounts!$A$2:$A$40,0)),"Household")))</f>
        <v/>
      </c>
      <c r="L235" s="25" t="str">
        <f aca="false">IF(F235="","",SUMIFS($D$2:$D$3001,$F$2:$F$3001,F235))</f>
        <v/>
      </c>
      <c r="M235" s="23" t="str">
        <f aca="false">IF(A235="","",IF(E235="","Uncategorized",IF(I235="Unknown","Unknown category",IF(AND(I235="Transfer",F235=""),"Transfer needs ID",IF(AND(F235&lt;&gt;"",ABS(N(L235))&gt;0.009),"Unmatched transfer",IF(AND(LEFT(E235,6)="Rental",K235="Household"),"Rental row needs property",""))))))</f>
        <v/>
      </c>
    </row>
    <row r="236" customFormat="false" ht="15" hidden="false" customHeight="false" outlineLevel="0" collapsed="false">
      <c r="A236" s="21"/>
      <c r="D236" s="22"/>
      <c r="I236" s="23" t="str">
        <f aca="false">IF(E236="","",IFERROR(INDEX(Categories!$A$2:$A$200,MATCH(E236,Categories!$B$2:$B$200,0)),"Unknown"))</f>
        <v/>
      </c>
      <c r="J236" s="24" t="str">
        <f aca="false">IF(A236="","",DATE(YEAR(A236),MONTH(A236),1))</f>
        <v/>
      </c>
      <c r="K236" s="23" t="str">
        <f aca="false">IF(A236="","",IF(G236&lt;&gt;"",G236,IFERROR(INDEX(Accounts!$D$2:$D$40,MATCH(B236,Accounts!$A$2:$A$40,0)),"Household")))</f>
        <v/>
      </c>
      <c r="L236" s="25" t="str">
        <f aca="false">IF(F236="","",SUMIFS($D$2:$D$3001,$F$2:$F$3001,F236))</f>
        <v/>
      </c>
      <c r="M236" s="23" t="str">
        <f aca="false">IF(A236="","",IF(E236="","Uncategorized",IF(I236="Unknown","Unknown category",IF(AND(I236="Transfer",F236=""),"Transfer needs ID",IF(AND(F236&lt;&gt;"",ABS(N(L236))&gt;0.009),"Unmatched transfer",IF(AND(LEFT(E236,6)="Rental",K236="Household"),"Rental row needs property",""))))))</f>
        <v/>
      </c>
    </row>
    <row r="237" customFormat="false" ht="15" hidden="false" customHeight="false" outlineLevel="0" collapsed="false">
      <c r="A237" s="21"/>
      <c r="D237" s="22"/>
      <c r="I237" s="23" t="str">
        <f aca="false">IF(E237="","",IFERROR(INDEX(Categories!$A$2:$A$200,MATCH(E237,Categories!$B$2:$B$200,0)),"Unknown"))</f>
        <v/>
      </c>
      <c r="J237" s="24" t="str">
        <f aca="false">IF(A237="","",DATE(YEAR(A237),MONTH(A237),1))</f>
        <v/>
      </c>
      <c r="K237" s="23" t="str">
        <f aca="false">IF(A237="","",IF(G237&lt;&gt;"",G237,IFERROR(INDEX(Accounts!$D$2:$D$40,MATCH(B237,Accounts!$A$2:$A$40,0)),"Household")))</f>
        <v/>
      </c>
      <c r="L237" s="25" t="str">
        <f aca="false">IF(F237="","",SUMIFS($D$2:$D$3001,$F$2:$F$3001,F237))</f>
        <v/>
      </c>
      <c r="M237" s="23" t="str">
        <f aca="false">IF(A237="","",IF(E237="","Uncategorized",IF(I237="Unknown","Unknown category",IF(AND(I237="Transfer",F237=""),"Transfer needs ID",IF(AND(F237&lt;&gt;"",ABS(N(L237))&gt;0.009),"Unmatched transfer",IF(AND(LEFT(E237,6)="Rental",K237="Household"),"Rental row needs property",""))))))</f>
        <v/>
      </c>
    </row>
    <row r="238" customFormat="false" ht="15" hidden="false" customHeight="false" outlineLevel="0" collapsed="false">
      <c r="A238" s="21"/>
      <c r="D238" s="22"/>
      <c r="I238" s="23" t="str">
        <f aca="false">IF(E238="","",IFERROR(INDEX(Categories!$A$2:$A$200,MATCH(E238,Categories!$B$2:$B$200,0)),"Unknown"))</f>
        <v/>
      </c>
      <c r="J238" s="24" t="str">
        <f aca="false">IF(A238="","",DATE(YEAR(A238),MONTH(A238),1))</f>
        <v/>
      </c>
      <c r="K238" s="23" t="str">
        <f aca="false">IF(A238="","",IF(G238&lt;&gt;"",G238,IFERROR(INDEX(Accounts!$D$2:$D$40,MATCH(B238,Accounts!$A$2:$A$40,0)),"Household")))</f>
        <v/>
      </c>
      <c r="L238" s="25" t="str">
        <f aca="false">IF(F238="","",SUMIFS($D$2:$D$3001,$F$2:$F$3001,F238))</f>
        <v/>
      </c>
      <c r="M238" s="23" t="str">
        <f aca="false">IF(A238="","",IF(E238="","Uncategorized",IF(I238="Unknown","Unknown category",IF(AND(I238="Transfer",F238=""),"Transfer needs ID",IF(AND(F238&lt;&gt;"",ABS(N(L238))&gt;0.009),"Unmatched transfer",IF(AND(LEFT(E238,6)="Rental",K238="Household"),"Rental row needs property",""))))))</f>
        <v/>
      </c>
    </row>
    <row r="239" customFormat="false" ht="15" hidden="false" customHeight="false" outlineLevel="0" collapsed="false">
      <c r="A239" s="21"/>
      <c r="D239" s="22"/>
      <c r="I239" s="23" t="str">
        <f aca="false">IF(E239="","",IFERROR(INDEX(Categories!$A$2:$A$200,MATCH(E239,Categories!$B$2:$B$200,0)),"Unknown"))</f>
        <v/>
      </c>
      <c r="J239" s="24" t="str">
        <f aca="false">IF(A239="","",DATE(YEAR(A239),MONTH(A239),1))</f>
        <v/>
      </c>
      <c r="K239" s="23" t="str">
        <f aca="false">IF(A239="","",IF(G239&lt;&gt;"",G239,IFERROR(INDEX(Accounts!$D$2:$D$40,MATCH(B239,Accounts!$A$2:$A$40,0)),"Household")))</f>
        <v/>
      </c>
      <c r="L239" s="25" t="str">
        <f aca="false">IF(F239="","",SUMIFS($D$2:$D$3001,$F$2:$F$3001,F239))</f>
        <v/>
      </c>
      <c r="M239" s="23" t="str">
        <f aca="false">IF(A239="","",IF(E239="","Uncategorized",IF(I239="Unknown","Unknown category",IF(AND(I239="Transfer",F239=""),"Transfer needs ID",IF(AND(F239&lt;&gt;"",ABS(N(L239))&gt;0.009),"Unmatched transfer",IF(AND(LEFT(E239,6)="Rental",K239="Household"),"Rental row needs property",""))))))</f>
        <v/>
      </c>
    </row>
    <row r="240" customFormat="false" ht="15" hidden="false" customHeight="false" outlineLevel="0" collapsed="false">
      <c r="A240" s="21"/>
      <c r="D240" s="22"/>
      <c r="I240" s="23" t="str">
        <f aca="false">IF(E240="","",IFERROR(INDEX(Categories!$A$2:$A$200,MATCH(E240,Categories!$B$2:$B$200,0)),"Unknown"))</f>
        <v/>
      </c>
      <c r="J240" s="24" t="str">
        <f aca="false">IF(A240="","",DATE(YEAR(A240),MONTH(A240),1))</f>
        <v/>
      </c>
      <c r="K240" s="23" t="str">
        <f aca="false">IF(A240="","",IF(G240&lt;&gt;"",G240,IFERROR(INDEX(Accounts!$D$2:$D$40,MATCH(B240,Accounts!$A$2:$A$40,0)),"Household")))</f>
        <v/>
      </c>
      <c r="L240" s="25" t="str">
        <f aca="false">IF(F240="","",SUMIFS($D$2:$D$3001,$F$2:$F$3001,F240))</f>
        <v/>
      </c>
      <c r="M240" s="23" t="str">
        <f aca="false">IF(A240="","",IF(E240="","Uncategorized",IF(I240="Unknown","Unknown category",IF(AND(I240="Transfer",F240=""),"Transfer needs ID",IF(AND(F240&lt;&gt;"",ABS(N(L240))&gt;0.009),"Unmatched transfer",IF(AND(LEFT(E240,6)="Rental",K240="Household"),"Rental row needs property",""))))))</f>
        <v/>
      </c>
    </row>
    <row r="241" customFormat="false" ht="15" hidden="false" customHeight="false" outlineLevel="0" collapsed="false">
      <c r="A241" s="21"/>
      <c r="D241" s="22"/>
      <c r="I241" s="23" t="str">
        <f aca="false">IF(E241="","",IFERROR(INDEX(Categories!$A$2:$A$200,MATCH(E241,Categories!$B$2:$B$200,0)),"Unknown"))</f>
        <v/>
      </c>
      <c r="J241" s="24" t="str">
        <f aca="false">IF(A241="","",DATE(YEAR(A241),MONTH(A241),1))</f>
        <v/>
      </c>
      <c r="K241" s="23" t="str">
        <f aca="false">IF(A241="","",IF(G241&lt;&gt;"",G241,IFERROR(INDEX(Accounts!$D$2:$D$40,MATCH(B241,Accounts!$A$2:$A$40,0)),"Household")))</f>
        <v/>
      </c>
      <c r="L241" s="25" t="str">
        <f aca="false">IF(F241="","",SUMIFS($D$2:$D$3001,$F$2:$F$3001,F241))</f>
        <v/>
      </c>
      <c r="M241" s="23" t="str">
        <f aca="false">IF(A241="","",IF(E241="","Uncategorized",IF(I241="Unknown","Unknown category",IF(AND(I241="Transfer",F241=""),"Transfer needs ID",IF(AND(F241&lt;&gt;"",ABS(N(L241))&gt;0.009),"Unmatched transfer",IF(AND(LEFT(E241,6)="Rental",K241="Household"),"Rental row needs property",""))))))</f>
        <v/>
      </c>
    </row>
    <row r="242" customFormat="false" ht="15" hidden="false" customHeight="false" outlineLevel="0" collapsed="false">
      <c r="A242" s="21"/>
      <c r="D242" s="22"/>
      <c r="I242" s="23" t="str">
        <f aca="false">IF(E242="","",IFERROR(INDEX(Categories!$A$2:$A$200,MATCH(E242,Categories!$B$2:$B$200,0)),"Unknown"))</f>
        <v/>
      </c>
      <c r="J242" s="24" t="str">
        <f aca="false">IF(A242="","",DATE(YEAR(A242),MONTH(A242),1))</f>
        <v/>
      </c>
      <c r="K242" s="23" t="str">
        <f aca="false">IF(A242="","",IF(G242&lt;&gt;"",G242,IFERROR(INDEX(Accounts!$D$2:$D$40,MATCH(B242,Accounts!$A$2:$A$40,0)),"Household")))</f>
        <v/>
      </c>
      <c r="L242" s="25" t="str">
        <f aca="false">IF(F242="","",SUMIFS($D$2:$D$3001,$F$2:$F$3001,F242))</f>
        <v/>
      </c>
      <c r="M242" s="23" t="str">
        <f aca="false">IF(A242="","",IF(E242="","Uncategorized",IF(I242="Unknown","Unknown category",IF(AND(I242="Transfer",F242=""),"Transfer needs ID",IF(AND(F242&lt;&gt;"",ABS(N(L242))&gt;0.009),"Unmatched transfer",IF(AND(LEFT(E242,6)="Rental",K242="Household"),"Rental row needs property",""))))))</f>
        <v/>
      </c>
    </row>
    <row r="243" customFormat="false" ht="15" hidden="false" customHeight="false" outlineLevel="0" collapsed="false">
      <c r="A243" s="21"/>
      <c r="D243" s="22"/>
      <c r="I243" s="23" t="str">
        <f aca="false">IF(E243="","",IFERROR(INDEX(Categories!$A$2:$A$200,MATCH(E243,Categories!$B$2:$B$200,0)),"Unknown"))</f>
        <v/>
      </c>
      <c r="J243" s="24" t="str">
        <f aca="false">IF(A243="","",DATE(YEAR(A243),MONTH(A243),1))</f>
        <v/>
      </c>
      <c r="K243" s="23" t="str">
        <f aca="false">IF(A243="","",IF(G243&lt;&gt;"",G243,IFERROR(INDEX(Accounts!$D$2:$D$40,MATCH(B243,Accounts!$A$2:$A$40,0)),"Household")))</f>
        <v/>
      </c>
      <c r="L243" s="25" t="str">
        <f aca="false">IF(F243="","",SUMIFS($D$2:$D$3001,$F$2:$F$3001,F243))</f>
        <v/>
      </c>
      <c r="M243" s="23" t="str">
        <f aca="false">IF(A243="","",IF(E243="","Uncategorized",IF(I243="Unknown","Unknown category",IF(AND(I243="Transfer",F243=""),"Transfer needs ID",IF(AND(F243&lt;&gt;"",ABS(N(L243))&gt;0.009),"Unmatched transfer",IF(AND(LEFT(E243,6)="Rental",K243="Household"),"Rental row needs property",""))))))</f>
        <v/>
      </c>
    </row>
    <row r="244" customFormat="false" ht="15" hidden="false" customHeight="false" outlineLevel="0" collapsed="false">
      <c r="A244" s="21"/>
      <c r="D244" s="22"/>
      <c r="I244" s="23" t="str">
        <f aca="false">IF(E244="","",IFERROR(INDEX(Categories!$A$2:$A$200,MATCH(E244,Categories!$B$2:$B$200,0)),"Unknown"))</f>
        <v/>
      </c>
      <c r="J244" s="24" t="str">
        <f aca="false">IF(A244="","",DATE(YEAR(A244),MONTH(A244),1))</f>
        <v/>
      </c>
      <c r="K244" s="23" t="str">
        <f aca="false">IF(A244="","",IF(G244&lt;&gt;"",G244,IFERROR(INDEX(Accounts!$D$2:$D$40,MATCH(B244,Accounts!$A$2:$A$40,0)),"Household")))</f>
        <v/>
      </c>
      <c r="L244" s="25" t="str">
        <f aca="false">IF(F244="","",SUMIFS($D$2:$D$3001,$F$2:$F$3001,F244))</f>
        <v/>
      </c>
      <c r="M244" s="23" t="str">
        <f aca="false">IF(A244="","",IF(E244="","Uncategorized",IF(I244="Unknown","Unknown category",IF(AND(I244="Transfer",F244=""),"Transfer needs ID",IF(AND(F244&lt;&gt;"",ABS(N(L244))&gt;0.009),"Unmatched transfer",IF(AND(LEFT(E244,6)="Rental",K244="Household"),"Rental row needs property",""))))))</f>
        <v/>
      </c>
    </row>
    <row r="245" customFormat="false" ht="15" hidden="false" customHeight="false" outlineLevel="0" collapsed="false">
      <c r="A245" s="21"/>
      <c r="D245" s="22"/>
      <c r="I245" s="23" t="str">
        <f aca="false">IF(E245="","",IFERROR(INDEX(Categories!$A$2:$A$200,MATCH(E245,Categories!$B$2:$B$200,0)),"Unknown"))</f>
        <v/>
      </c>
      <c r="J245" s="24" t="str">
        <f aca="false">IF(A245="","",DATE(YEAR(A245),MONTH(A245),1))</f>
        <v/>
      </c>
      <c r="K245" s="23" t="str">
        <f aca="false">IF(A245="","",IF(G245&lt;&gt;"",G245,IFERROR(INDEX(Accounts!$D$2:$D$40,MATCH(B245,Accounts!$A$2:$A$40,0)),"Household")))</f>
        <v/>
      </c>
      <c r="L245" s="25" t="str">
        <f aca="false">IF(F245="","",SUMIFS($D$2:$D$3001,$F$2:$F$3001,F245))</f>
        <v/>
      </c>
      <c r="M245" s="23" t="str">
        <f aca="false">IF(A245="","",IF(E245="","Uncategorized",IF(I245="Unknown","Unknown category",IF(AND(I245="Transfer",F245=""),"Transfer needs ID",IF(AND(F245&lt;&gt;"",ABS(N(L245))&gt;0.009),"Unmatched transfer",IF(AND(LEFT(E245,6)="Rental",K245="Household"),"Rental row needs property",""))))))</f>
        <v/>
      </c>
    </row>
    <row r="246" customFormat="false" ht="15" hidden="false" customHeight="false" outlineLevel="0" collapsed="false">
      <c r="A246" s="21"/>
      <c r="D246" s="22"/>
      <c r="I246" s="23" t="str">
        <f aca="false">IF(E246="","",IFERROR(INDEX(Categories!$A$2:$A$200,MATCH(E246,Categories!$B$2:$B$200,0)),"Unknown"))</f>
        <v/>
      </c>
      <c r="J246" s="24" t="str">
        <f aca="false">IF(A246="","",DATE(YEAR(A246),MONTH(A246),1))</f>
        <v/>
      </c>
      <c r="K246" s="23" t="str">
        <f aca="false">IF(A246="","",IF(G246&lt;&gt;"",G246,IFERROR(INDEX(Accounts!$D$2:$D$40,MATCH(B246,Accounts!$A$2:$A$40,0)),"Household")))</f>
        <v/>
      </c>
      <c r="L246" s="25" t="str">
        <f aca="false">IF(F246="","",SUMIFS($D$2:$D$3001,$F$2:$F$3001,F246))</f>
        <v/>
      </c>
      <c r="M246" s="23" t="str">
        <f aca="false">IF(A246="","",IF(E246="","Uncategorized",IF(I246="Unknown","Unknown category",IF(AND(I246="Transfer",F246=""),"Transfer needs ID",IF(AND(F246&lt;&gt;"",ABS(N(L246))&gt;0.009),"Unmatched transfer",IF(AND(LEFT(E246,6)="Rental",K246="Household"),"Rental row needs property",""))))))</f>
        <v/>
      </c>
    </row>
    <row r="247" customFormat="false" ht="15" hidden="false" customHeight="false" outlineLevel="0" collapsed="false">
      <c r="A247" s="21"/>
      <c r="D247" s="22"/>
      <c r="I247" s="23" t="str">
        <f aca="false">IF(E247="","",IFERROR(INDEX(Categories!$A$2:$A$200,MATCH(E247,Categories!$B$2:$B$200,0)),"Unknown"))</f>
        <v/>
      </c>
      <c r="J247" s="24" t="str">
        <f aca="false">IF(A247="","",DATE(YEAR(A247),MONTH(A247),1))</f>
        <v/>
      </c>
      <c r="K247" s="23" t="str">
        <f aca="false">IF(A247="","",IF(G247&lt;&gt;"",G247,IFERROR(INDEX(Accounts!$D$2:$D$40,MATCH(B247,Accounts!$A$2:$A$40,0)),"Household")))</f>
        <v/>
      </c>
      <c r="L247" s="25" t="str">
        <f aca="false">IF(F247="","",SUMIFS($D$2:$D$3001,$F$2:$F$3001,F247))</f>
        <v/>
      </c>
      <c r="M247" s="23" t="str">
        <f aca="false">IF(A247="","",IF(E247="","Uncategorized",IF(I247="Unknown","Unknown category",IF(AND(I247="Transfer",F247=""),"Transfer needs ID",IF(AND(F247&lt;&gt;"",ABS(N(L247))&gt;0.009),"Unmatched transfer",IF(AND(LEFT(E247,6)="Rental",K247="Household"),"Rental row needs property",""))))))</f>
        <v/>
      </c>
    </row>
    <row r="248" customFormat="false" ht="15" hidden="false" customHeight="false" outlineLevel="0" collapsed="false">
      <c r="A248" s="21"/>
      <c r="D248" s="22"/>
      <c r="I248" s="23" t="str">
        <f aca="false">IF(E248="","",IFERROR(INDEX(Categories!$A$2:$A$200,MATCH(E248,Categories!$B$2:$B$200,0)),"Unknown"))</f>
        <v/>
      </c>
      <c r="J248" s="24" t="str">
        <f aca="false">IF(A248="","",DATE(YEAR(A248),MONTH(A248),1))</f>
        <v/>
      </c>
      <c r="K248" s="23" t="str">
        <f aca="false">IF(A248="","",IF(G248&lt;&gt;"",G248,IFERROR(INDEX(Accounts!$D$2:$D$40,MATCH(B248,Accounts!$A$2:$A$40,0)),"Household")))</f>
        <v/>
      </c>
      <c r="L248" s="25" t="str">
        <f aca="false">IF(F248="","",SUMIFS($D$2:$D$3001,$F$2:$F$3001,F248))</f>
        <v/>
      </c>
      <c r="M248" s="23" t="str">
        <f aca="false">IF(A248="","",IF(E248="","Uncategorized",IF(I248="Unknown","Unknown category",IF(AND(I248="Transfer",F248=""),"Transfer needs ID",IF(AND(F248&lt;&gt;"",ABS(N(L248))&gt;0.009),"Unmatched transfer",IF(AND(LEFT(E248,6)="Rental",K248="Household"),"Rental row needs property",""))))))</f>
        <v/>
      </c>
    </row>
    <row r="249" customFormat="false" ht="15" hidden="false" customHeight="false" outlineLevel="0" collapsed="false">
      <c r="A249" s="21"/>
      <c r="D249" s="22"/>
      <c r="I249" s="23" t="str">
        <f aca="false">IF(E249="","",IFERROR(INDEX(Categories!$A$2:$A$200,MATCH(E249,Categories!$B$2:$B$200,0)),"Unknown"))</f>
        <v/>
      </c>
      <c r="J249" s="24" t="str">
        <f aca="false">IF(A249="","",DATE(YEAR(A249),MONTH(A249),1))</f>
        <v/>
      </c>
      <c r="K249" s="23" t="str">
        <f aca="false">IF(A249="","",IF(G249&lt;&gt;"",G249,IFERROR(INDEX(Accounts!$D$2:$D$40,MATCH(B249,Accounts!$A$2:$A$40,0)),"Household")))</f>
        <v/>
      </c>
      <c r="L249" s="25" t="str">
        <f aca="false">IF(F249="","",SUMIFS($D$2:$D$3001,$F$2:$F$3001,F249))</f>
        <v/>
      </c>
      <c r="M249" s="23" t="str">
        <f aca="false">IF(A249="","",IF(E249="","Uncategorized",IF(I249="Unknown","Unknown category",IF(AND(I249="Transfer",F249=""),"Transfer needs ID",IF(AND(F249&lt;&gt;"",ABS(N(L249))&gt;0.009),"Unmatched transfer",IF(AND(LEFT(E249,6)="Rental",K249="Household"),"Rental row needs property",""))))))</f>
        <v/>
      </c>
    </row>
    <row r="250" customFormat="false" ht="15" hidden="false" customHeight="false" outlineLevel="0" collapsed="false">
      <c r="A250" s="21"/>
      <c r="D250" s="22"/>
      <c r="I250" s="23" t="str">
        <f aca="false">IF(E250="","",IFERROR(INDEX(Categories!$A$2:$A$200,MATCH(E250,Categories!$B$2:$B$200,0)),"Unknown"))</f>
        <v/>
      </c>
      <c r="J250" s="24" t="str">
        <f aca="false">IF(A250="","",DATE(YEAR(A250),MONTH(A250),1))</f>
        <v/>
      </c>
      <c r="K250" s="23" t="str">
        <f aca="false">IF(A250="","",IF(G250&lt;&gt;"",G250,IFERROR(INDEX(Accounts!$D$2:$D$40,MATCH(B250,Accounts!$A$2:$A$40,0)),"Household")))</f>
        <v/>
      </c>
      <c r="L250" s="25" t="str">
        <f aca="false">IF(F250="","",SUMIFS($D$2:$D$3001,$F$2:$F$3001,F250))</f>
        <v/>
      </c>
      <c r="M250" s="23" t="str">
        <f aca="false">IF(A250="","",IF(E250="","Uncategorized",IF(I250="Unknown","Unknown category",IF(AND(I250="Transfer",F250=""),"Transfer needs ID",IF(AND(F250&lt;&gt;"",ABS(N(L250))&gt;0.009),"Unmatched transfer",IF(AND(LEFT(E250,6)="Rental",K250="Household"),"Rental row needs property",""))))))</f>
        <v/>
      </c>
    </row>
    <row r="251" customFormat="false" ht="15" hidden="false" customHeight="false" outlineLevel="0" collapsed="false">
      <c r="A251" s="21"/>
      <c r="D251" s="22"/>
      <c r="I251" s="23" t="str">
        <f aca="false">IF(E251="","",IFERROR(INDEX(Categories!$A$2:$A$200,MATCH(E251,Categories!$B$2:$B$200,0)),"Unknown"))</f>
        <v/>
      </c>
      <c r="J251" s="24" t="str">
        <f aca="false">IF(A251="","",DATE(YEAR(A251),MONTH(A251),1))</f>
        <v/>
      </c>
      <c r="K251" s="23" t="str">
        <f aca="false">IF(A251="","",IF(G251&lt;&gt;"",G251,IFERROR(INDEX(Accounts!$D$2:$D$40,MATCH(B251,Accounts!$A$2:$A$40,0)),"Household")))</f>
        <v/>
      </c>
      <c r="L251" s="25" t="str">
        <f aca="false">IF(F251="","",SUMIFS($D$2:$D$3001,$F$2:$F$3001,F251))</f>
        <v/>
      </c>
      <c r="M251" s="23" t="str">
        <f aca="false">IF(A251="","",IF(E251="","Uncategorized",IF(I251="Unknown","Unknown category",IF(AND(I251="Transfer",F251=""),"Transfer needs ID",IF(AND(F251&lt;&gt;"",ABS(N(L251))&gt;0.009),"Unmatched transfer",IF(AND(LEFT(E251,6)="Rental",K251="Household"),"Rental row needs property",""))))))</f>
        <v/>
      </c>
    </row>
    <row r="252" customFormat="false" ht="15" hidden="false" customHeight="false" outlineLevel="0" collapsed="false">
      <c r="A252" s="21"/>
      <c r="D252" s="22"/>
      <c r="I252" s="23" t="str">
        <f aca="false">IF(E252="","",IFERROR(INDEX(Categories!$A$2:$A$200,MATCH(E252,Categories!$B$2:$B$200,0)),"Unknown"))</f>
        <v/>
      </c>
      <c r="J252" s="24" t="str">
        <f aca="false">IF(A252="","",DATE(YEAR(A252),MONTH(A252),1))</f>
        <v/>
      </c>
      <c r="K252" s="23" t="str">
        <f aca="false">IF(A252="","",IF(G252&lt;&gt;"",G252,IFERROR(INDEX(Accounts!$D$2:$D$40,MATCH(B252,Accounts!$A$2:$A$40,0)),"Household")))</f>
        <v/>
      </c>
      <c r="L252" s="25" t="str">
        <f aca="false">IF(F252="","",SUMIFS($D$2:$D$3001,$F$2:$F$3001,F252))</f>
        <v/>
      </c>
      <c r="M252" s="23" t="str">
        <f aca="false">IF(A252="","",IF(E252="","Uncategorized",IF(I252="Unknown","Unknown category",IF(AND(I252="Transfer",F252=""),"Transfer needs ID",IF(AND(F252&lt;&gt;"",ABS(N(L252))&gt;0.009),"Unmatched transfer",IF(AND(LEFT(E252,6)="Rental",K252="Household"),"Rental row needs property",""))))))</f>
        <v/>
      </c>
    </row>
    <row r="253" customFormat="false" ht="15" hidden="false" customHeight="false" outlineLevel="0" collapsed="false">
      <c r="A253" s="21"/>
      <c r="D253" s="22"/>
      <c r="I253" s="23" t="str">
        <f aca="false">IF(E253="","",IFERROR(INDEX(Categories!$A$2:$A$200,MATCH(E253,Categories!$B$2:$B$200,0)),"Unknown"))</f>
        <v/>
      </c>
      <c r="J253" s="24" t="str">
        <f aca="false">IF(A253="","",DATE(YEAR(A253),MONTH(A253),1))</f>
        <v/>
      </c>
      <c r="K253" s="23" t="str">
        <f aca="false">IF(A253="","",IF(G253&lt;&gt;"",G253,IFERROR(INDEX(Accounts!$D$2:$D$40,MATCH(B253,Accounts!$A$2:$A$40,0)),"Household")))</f>
        <v/>
      </c>
      <c r="L253" s="25" t="str">
        <f aca="false">IF(F253="","",SUMIFS($D$2:$D$3001,$F$2:$F$3001,F253))</f>
        <v/>
      </c>
      <c r="M253" s="23" t="str">
        <f aca="false">IF(A253="","",IF(E253="","Uncategorized",IF(I253="Unknown","Unknown category",IF(AND(I253="Transfer",F253=""),"Transfer needs ID",IF(AND(F253&lt;&gt;"",ABS(N(L253))&gt;0.009),"Unmatched transfer",IF(AND(LEFT(E253,6)="Rental",K253="Household"),"Rental row needs property",""))))))</f>
        <v/>
      </c>
    </row>
    <row r="254" customFormat="false" ht="15" hidden="false" customHeight="false" outlineLevel="0" collapsed="false">
      <c r="A254" s="21"/>
      <c r="D254" s="22"/>
      <c r="I254" s="23" t="str">
        <f aca="false">IF(E254="","",IFERROR(INDEX(Categories!$A$2:$A$200,MATCH(E254,Categories!$B$2:$B$200,0)),"Unknown"))</f>
        <v/>
      </c>
      <c r="J254" s="24" t="str">
        <f aca="false">IF(A254="","",DATE(YEAR(A254),MONTH(A254),1))</f>
        <v/>
      </c>
      <c r="K254" s="23" t="str">
        <f aca="false">IF(A254="","",IF(G254&lt;&gt;"",G254,IFERROR(INDEX(Accounts!$D$2:$D$40,MATCH(B254,Accounts!$A$2:$A$40,0)),"Household")))</f>
        <v/>
      </c>
      <c r="L254" s="25" t="str">
        <f aca="false">IF(F254="","",SUMIFS($D$2:$D$3001,$F$2:$F$3001,F254))</f>
        <v/>
      </c>
      <c r="M254" s="23" t="str">
        <f aca="false">IF(A254="","",IF(E254="","Uncategorized",IF(I254="Unknown","Unknown category",IF(AND(I254="Transfer",F254=""),"Transfer needs ID",IF(AND(F254&lt;&gt;"",ABS(N(L254))&gt;0.009),"Unmatched transfer",IF(AND(LEFT(E254,6)="Rental",K254="Household"),"Rental row needs property",""))))))</f>
        <v/>
      </c>
    </row>
    <row r="255" customFormat="false" ht="15" hidden="false" customHeight="false" outlineLevel="0" collapsed="false">
      <c r="A255" s="21"/>
      <c r="D255" s="22"/>
      <c r="I255" s="23" t="str">
        <f aca="false">IF(E255="","",IFERROR(INDEX(Categories!$A$2:$A$200,MATCH(E255,Categories!$B$2:$B$200,0)),"Unknown"))</f>
        <v/>
      </c>
      <c r="J255" s="24" t="str">
        <f aca="false">IF(A255="","",DATE(YEAR(A255),MONTH(A255),1))</f>
        <v/>
      </c>
      <c r="K255" s="23" t="str">
        <f aca="false">IF(A255="","",IF(G255&lt;&gt;"",G255,IFERROR(INDEX(Accounts!$D$2:$D$40,MATCH(B255,Accounts!$A$2:$A$40,0)),"Household")))</f>
        <v/>
      </c>
      <c r="L255" s="25" t="str">
        <f aca="false">IF(F255="","",SUMIFS($D$2:$D$3001,$F$2:$F$3001,F255))</f>
        <v/>
      </c>
      <c r="M255" s="23" t="str">
        <f aca="false">IF(A255="","",IF(E255="","Uncategorized",IF(I255="Unknown","Unknown category",IF(AND(I255="Transfer",F255=""),"Transfer needs ID",IF(AND(F255&lt;&gt;"",ABS(N(L255))&gt;0.009),"Unmatched transfer",IF(AND(LEFT(E255,6)="Rental",K255="Household"),"Rental row needs property",""))))))</f>
        <v/>
      </c>
    </row>
    <row r="256" customFormat="false" ht="15" hidden="false" customHeight="false" outlineLevel="0" collapsed="false">
      <c r="A256" s="21"/>
      <c r="D256" s="22"/>
      <c r="I256" s="23" t="str">
        <f aca="false">IF(E256="","",IFERROR(INDEX(Categories!$A$2:$A$200,MATCH(E256,Categories!$B$2:$B$200,0)),"Unknown"))</f>
        <v/>
      </c>
      <c r="J256" s="24" t="str">
        <f aca="false">IF(A256="","",DATE(YEAR(A256),MONTH(A256),1))</f>
        <v/>
      </c>
      <c r="K256" s="23" t="str">
        <f aca="false">IF(A256="","",IF(G256&lt;&gt;"",G256,IFERROR(INDEX(Accounts!$D$2:$D$40,MATCH(B256,Accounts!$A$2:$A$40,0)),"Household")))</f>
        <v/>
      </c>
      <c r="L256" s="25" t="str">
        <f aca="false">IF(F256="","",SUMIFS($D$2:$D$3001,$F$2:$F$3001,F256))</f>
        <v/>
      </c>
      <c r="M256" s="23" t="str">
        <f aca="false">IF(A256="","",IF(E256="","Uncategorized",IF(I256="Unknown","Unknown category",IF(AND(I256="Transfer",F256=""),"Transfer needs ID",IF(AND(F256&lt;&gt;"",ABS(N(L256))&gt;0.009),"Unmatched transfer",IF(AND(LEFT(E256,6)="Rental",K256="Household"),"Rental row needs property",""))))))</f>
        <v/>
      </c>
    </row>
    <row r="257" customFormat="false" ht="15" hidden="false" customHeight="false" outlineLevel="0" collapsed="false">
      <c r="A257" s="21"/>
      <c r="D257" s="22"/>
      <c r="I257" s="23" t="str">
        <f aca="false">IF(E257="","",IFERROR(INDEX(Categories!$A$2:$A$200,MATCH(E257,Categories!$B$2:$B$200,0)),"Unknown"))</f>
        <v/>
      </c>
      <c r="J257" s="24" t="str">
        <f aca="false">IF(A257="","",DATE(YEAR(A257),MONTH(A257),1))</f>
        <v/>
      </c>
      <c r="K257" s="23" t="str">
        <f aca="false">IF(A257="","",IF(G257&lt;&gt;"",G257,IFERROR(INDEX(Accounts!$D$2:$D$40,MATCH(B257,Accounts!$A$2:$A$40,0)),"Household")))</f>
        <v/>
      </c>
      <c r="L257" s="25" t="str">
        <f aca="false">IF(F257="","",SUMIFS($D$2:$D$3001,$F$2:$F$3001,F257))</f>
        <v/>
      </c>
      <c r="M257" s="23" t="str">
        <f aca="false">IF(A257="","",IF(E257="","Uncategorized",IF(I257="Unknown","Unknown category",IF(AND(I257="Transfer",F257=""),"Transfer needs ID",IF(AND(F257&lt;&gt;"",ABS(N(L257))&gt;0.009),"Unmatched transfer",IF(AND(LEFT(E257,6)="Rental",K257="Household"),"Rental row needs property",""))))))</f>
        <v/>
      </c>
    </row>
    <row r="258" customFormat="false" ht="15" hidden="false" customHeight="false" outlineLevel="0" collapsed="false">
      <c r="A258" s="21"/>
      <c r="D258" s="22"/>
      <c r="I258" s="23" t="str">
        <f aca="false">IF(E258="","",IFERROR(INDEX(Categories!$A$2:$A$200,MATCH(E258,Categories!$B$2:$B$200,0)),"Unknown"))</f>
        <v/>
      </c>
      <c r="J258" s="24" t="str">
        <f aca="false">IF(A258="","",DATE(YEAR(A258),MONTH(A258),1))</f>
        <v/>
      </c>
      <c r="K258" s="23" t="str">
        <f aca="false">IF(A258="","",IF(G258&lt;&gt;"",G258,IFERROR(INDEX(Accounts!$D$2:$D$40,MATCH(B258,Accounts!$A$2:$A$40,0)),"Household")))</f>
        <v/>
      </c>
      <c r="L258" s="25" t="str">
        <f aca="false">IF(F258="","",SUMIFS($D$2:$D$3001,$F$2:$F$3001,F258))</f>
        <v/>
      </c>
      <c r="M258" s="23" t="str">
        <f aca="false">IF(A258="","",IF(E258="","Uncategorized",IF(I258="Unknown","Unknown category",IF(AND(I258="Transfer",F258=""),"Transfer needs ID",IF(AND(F258&lt;&gt;"",ABS(N(L258))&gt;0.009),"Unmatched transfer",IF(AND(LEFT(E258,6)="Rental",K258="Household"),"Rental row needs property",""))))))</f>
        <v/>
      </c>
    </row>
    <row r="259" customFormat="false" ht="15" hidden="false" customHeight="false" outlineLevel="0" collapsed="false">
      <c r="A259" s="21"/>
      <c r="D259" s="22"/>
      <c r="I259" s="23" t="str">
        <f aca="false">IF(E259="","",IFERROR(INDEX(Categories!$A$2:$A$200,MATCH(E259,Categories!$B$2:$B$200,0)),"Unknown"))</f>
        <v/>
      </c>
      <c r="J259" s="24" t="str">
        <f aca="false">IF(A259="","",DATE(YEAR(A259),MONTH(A259),1))</f>
        <v/>
      </c>
      <c r="K259" s="23" t="str">
        <f aca="false">IF(A259="","",IF(G259&lt;&gt;"",G259,IFERROR(INDEX(Accounts!$D$2:$D$40,MATCH(B259,Accounts!$A$2:$A$40,0)),"Household")))</f>
        <v/>
      </c>
      <c r="L259" s="25" t="str">
        <f aca="false">IF(F259="","",SUMIFS($D$2:$D$3001,$F$2:$F$3001,F259))</f>
        <v/>
      </c>
      <c r="M259" s="23" t="str">
        <f aca="false">IF(A259="","",IF(E259="","Uncategorized",IF(I259="Unknown","Unknown category",IF(AND(I259="Transfer",F259=""),"Transfer needs ID",IF(AND(F259&lt;&gt;"",ABS(N(L259))&gt;0.009),"Unmatched transfer",IF(AND(LEFT(E259,6)="Rental",K259="Household"),"Rental row needs property",""))))))</f>
        <v/>
      </c>
    </row>
    <row r="260" customFormat="false" ht="15" hidden="false" customHeight="false" outlineLevel="0" collapsed="false">
      <c r="A260" s="21"/>
      <c r="D260" s="22"/>
      <c r="I260" s="23" t="str">
        <f aca="false">IF(E260="","",IFERROR(INDEX(Categories!$A$2:$A$200,MATCH(E260,Categories!$B$2:$B$200,0)),"Unknown"))</f>
        <v/>
      </c>
      <c r="J260" s="24" t="str">
        <f aca="false">IF(A260="","",DATE(YEAR(A260),MONTH(A260),1))</f>
        <v/>
      </c>
      <c r="K260" s="23" t="str">
        <f aca="false">IF(A260="","",IF(G260&lt;&gt;"",G260,IFERROR(INDEX(Accounts!$D$2:$D$40,MATCH(B260,Accounts!$A$2:$A$40,0)),"Household")))</f>
        <v/>
      </c>
      <c r="L260" s="25" t="str">
        <f aca="false">IF(F260="","",SUMIFS($D$2:$D$3001,$F$2:$F$3001,F260))</f>
        <v/>
      </c>
      <c r="M260" s="23" t="str">
        <f aca="false">IF(A260="","",IF(E260="","Uncategorized",IF(I260="Unknown","Unknown category",IF(AND(I260="Transfer",F260=""),"Transfer needs ID",IF(AND(F260&lt;&gt;"",ABS(N(L260))&gt;0.009),"Unmatched transfer",IF(AND(LEFT(E260,6)="Rental",K260="Household"),"Rental row needs property",""))))))</f>
        <v/>
      </c>
    </row>
    <row r="261" customFormat="false" ht="15" hidden="false" customHeight="false" outlineLevel="0" collapsed="false">
      <c r="A261" s="21"/>
      <c r="D261" s="22"/>
      <c r="I261" s="23" t="str">
        <f aca="false">IF(E261="","",IFERROR(INDEX(Categories!$A$2:$A$200,MATCH(E261,Categories!$B$2:$B$200,0)),"Unknown"))</f>
        <v/>
      </c>
      <c r="J261" s="24" t="str">
        <f aca="false">IF(A261="","",DATE(YEAR(A261),MONTH(A261),1))</f>
        <v/>
      </c>
      <c r="K261" s="23" t="str">
        <f aca="false">IF(A261="","",IF(G261&lt;&gt;"",G261,IFERROR(INDEX(Accounts!$D$2:$D$40,MATCH(B261,Accounts!$A$2:$A$40,0)),"Household")))</f>
        <v/>
      </c>
      <c r="L261" s="25" t="str">
        <f aca="false">IF(F261="","",SUMIFS($D$2:$D$3001,$F$2:$F$3001,F261))</f>
        <v/>
      </c>
      <c r="M261" s="23" t="str">
        <f aca="false">IF(A261="","",IF(E261="","Uncategorized",IF(I261="Unknown","Unknown category",IF(AND(I261="Transfer",F261=""),"Transfer needs ID",IF(AND(F261&lt;&gt;"",ABS(N(L261))&gt;0.009),"Unmatched transfer",IF(AND(LEFT(E261,6)="Rental",K261="Household"),"Rental row needs property",""))))))</f>
        <v/>
      </c>
    </row>
    <row r="262" customFormat="false" ht="15" hidden="false" customHeight="false" outlineLevel="0" collapsed="false">
      <c r="A262" s="21"/>
      <c r="D262" s="22"/>
      <c r="I262" s="23" t="str">
        <f aca="false">IF(E262="","",IFERROR(INDEX(Categories!$A$2:$A$200,MATCH(E262,Categories!$B$2:$B$200,0)),"Unknown"))</f>
        <v/>
      </c>
      <c r="J262" s="24" t="str">
        <f aca="false">IF(A262="","",DATE(YEAR(A262),MONTH(A262),1))</f>
        <v/>
      </c>
      <c r="K262" s="23" t="str">
        <f aca="false">IF(A262="","",IF(G262&lt;&gt;"",G262,IFERROR(INDEX(Accounts!$D$2:$D$40,MATCH(B262,Accounts!$A$2:$A$40,0)),"Household")))</f>
        <v/>
      </c>
      <c r="L262" s="25" t="str">
        <f aca="false">IF(F262="","",SUMIFS($D$2:$D$3001,$F$2:$F$3001,F262))</f>
        <v/>
      </c>
      <c r="M262" s="23" t="str">
        <f aca="false">IF(A262="","",IF(E262="","Uncategorized",IF(I262="Unknown","Unknown category",IF(AND(I262="Transfer",F262=""),"Transfer needs ID",IF(AND(F262&lt;&gt;"",ABS(N(L262))&gt;0.009),"Unmatched transfer",IF(AND(LEFT(E262,6)="Rental",K262="Household"),"Rental row needs property",""))))))</f>
        <v/>
      </c>
    </row>
    <row r="263" customFormat="false" ht="15" hidden="false" customHeight="false" outlineLevel="0" collapsed="false">
      <c r="A263" s="21"/>
      <c r="D263" s="22"/>
      <c r="I263" s="23" t="str">
        <f aca="false">IF(E263="","",IFERROR(INDEX(Categories!$A$2:$A$200,MATCH(E263,Categories!$B$2:$B$200,0)),"Unknown"))</f>
        <v/>
      </c>
      <c r="J263" s="24" t="str">
        <f aca="false">IF(A263="","",DATE(YEAR(A263),MONTH(A263),1))</f>
        <v/>
      </c>
      <c r="K263" s="23" t="str">
        <f aca="false">IF(A263="","",IF(G263&lt;&gt;"",G263,IFERROR(INDEX(Accounts!$D$2:$D$40,MATCH(B263,Accounts!$A$2:$A$40,0)),"Household")))</f>
        <v/>
      </c>
      <c r="L263" s="25" t="str">
        <f aca="false">IF(F263="","",SUMIFS($D$2:$D$3001,$F$2:$F$3001,F263))</f>
        <v/>
      </c>
      <c r="M263" s="23" t="str">
        <f aca="false">IF(A263="","",IF(E263="","Uncategorized",IF(I263="Unknown","Unknown category",IF(AND(I263="Transfer",F263=""),"Transfer needs ID",IF(AND(F263&lt;&gt;"",ABS(N(L263))&gt;0.009),"Unmatched transfer",IF(AND(LEFT(E263,6)="Rental",K263="Household"),"Rental row needs property",""))))))</f>
        <v/>
      </c>
    </row>
    <row r="264" customFormat="false" ht="15" hidden="false" customHeight="false" outlineLevel="0" collapsed="false">
      <c r="A264" s="21"/>
      <c r="D264" s="22"/>
      <c r="I264" s="23" t="str">
        <f aca="false">IF(E264="","",IFERROR(INDEX(Categories!$A$2:$A$200,MATCH(E264,Categories!$B$2:$B$200,0)),"Unknown"))</f>
        <v/>
      </c>
      <c r="J264" s="24" t="str">
        <f aca="false">IF(A264="","",DATE(YEAR(A264),MONTH(A264),1))</f>
        <v/>
      </c>
      <c r="K264" s="23" t="str">
        <f aca="false">IF(A264="","",IF(G264&lt;&gt;"",G264,IFERROR(INDEX(Accounts!$D$2:$D$40,MATCH(B264,Accounts!$A$2:$A$40,0)),"Household")))</f>
        <v/>
      </c>
      <c r="L264" s="25" t="str">
        <f aca="false">IF(F264="","",SUMIFS($D$2:$D$3001,$F$2:$F$3001,F264))</f>
        <v/>
      </c>
      <c r="M264" s="23" t="str">
        <f aca="false">IF(A264="","",IF(E264="","Uncategorized",IF(I264="Unknown","Unknown category",IF(AND(I264="Transfer",F264=""),"Transfer needs ID",IF(AND(F264&lt;&gt;"",ABS(N(L264))&gt;0.009),"Unmatched transfer",IF(AND(LEFT(E264,6)="Rental",K264="Household"),"Rental row needs property",""))))))</f>
        <v/>
      </c>
    </row>
    <row r="265" customFormat="false" ht="15" hidden="false" customHeight="false" outlineLevel="0" collapsed="false">
      <c r="A265" s="21"/>
      <c r="D265" s="22"/>
      <c r="I265" s="23" t="str">
        <f aca="false">IF(E265="","",IFERROR(INDEX(Categories!$A$2:$A$200,MATCH(E265,Categories!$B$2:$B$200,0)),"Unknown"))</f>
        <v/>
      </c>
      <c r="J265" s="24" t="str">
        <f aca="false">IF(A265="","",DATE(YEAR(A265),MONTH(A265),1))</f>
        <v/>
      </c>
      <c r="K265" s="23" t="str">
        <f aca="false">IF(A265="","",IF(G265&lt;&gt;"",G265,IFERROR(INDEX(Accounts!$D$2:$D$40,MATCH(B265,Accounts!$A$2:$A$40,0)),"Household")))</f>
        <v/>
      </c>
      <c r="L265" s="25" t="str">
        <f aca="false">IF(F265="","",SUMIFS($D$2:$D$3001,$F$2:$F$3001,F265))</f>
        <v/>
      </c>
      <c r="M265" s="23" t="str">
        <f aca="false">IF(A265="","",IF(E265="","Uncategorized",IF(I265="Unknown","Unknown category",IF(AND(I265="Transfer",F265=""),"Transfer needs ID",IF(AND(F265&lt;&gt;"",ABS(N(L265))&gt;0.009),"Unmatched transfer",IF(AND(LEFT(E265,6)="Rental",K265="Household"),"Rental row needs property",""))))))</f>
        <v/>
      </c>
    </row>
    <row r="266" customFormat="false" ht="15" hidden="false" customHeight="false" outlineLevel="0" collapsed="false">
      <c r="A266" s="21"/>
      <c r="D266" s="22"/>
      <c r="I266" s="23" t="str">
        <f aca="false">IF(E266="","",IFERROR(INDEX(Categories!$A$2:$A$200,MATCH(E266,Categories!$B$2:$B$200,0)),"Unknown"))</f>
        <v/>
      </c>
      <c r="J266" s="24" t="str">
        <f aca="false">IF(A266="","",DATE(YEAR(A266),MONTH(A266),1))</f>
        <v/>
      </c>
      <c r="K266" s="23" t="str">
        <f aca="false">IF(A266="","",IF(G266&lt;&gt;"",G266,IFERROR(INDEX(Accounts!$D$2:$D$40,MATCH(B266,Accounts!$A$2:$A$40,0)),"Household")))</f>
        <v/>
      </c>
      <c r="L266" s="25" t="str">
        <f aca="false">IF(F266="","",SUMIFS($D$2:$D$3001,$F$2:$F$3001,F266))</f>
        <v/>
      </c>
      <c r="M266" s="23" t="str">
        <f aca="false">IF(A266="","",IF(E266="","Uncategorized",IF(I266="Unknown","Unknown category",IF(AND(I266="Transfer",F266=""),"Transfer needs ID",IF(AND(F266&lt;&gt;"",ABS(N(L266))&gt;0.009),"Unmatched transfer",IF(AND(LEFT(E266,6)="Rental",K266="Household"),"Rental row needs property",""))))))</f>
        <v/>
      </c>
    </row>
    <row r="267" customFormat="false" ht="15" hidden="false" customHeight="false" outlineLevel="0" collapsed="false">
      <c r="A267" s="21"/>
      <c r="D267" s="22"/>
      <c r="I267" s="23" t="str">
        <f aca="false">IF(E267="","",IFERROR(INDEX(Categories!$A$2:$A$200,MATCH(E267,Categories!$B$2:$B$200,0)),"Unknown"))</f>
        <v/>
      </c>
      <c r="J267" s="24" t="str">
        <f aca="false">IF(A267="","",DATE(YEAR(A267),MONTH(A267),1))</f>
        <v/>
      </c>
      <c r="K267" s="23" t="str">
        <f aca="false">IF(A267="","",IF(G267&lt;&gt;"",G267,IFERROR(INDEX(Accounts!$D$2:$D$40,MATCH(B267,Accounts!$A$2:$A$40,0)),"Household")))</f>
        <v/>
      </c>
      <c r="L267" s="25" t="str">
        <f aca="false">IF(F267="","",SUMIFS($D$2:$D$3001,$F$2:$F$3001,F267))</f>
        <v/>
      </c>
      <c r="M267" s="23" t="str">
        <f aca="false">IF(A267="","",IF(E267="","Uncategorized",IF(I267="Unknown","Unknown category",IF(AND(I267="Transfer",F267=""),"Transfer needs ID",IF(AND(F267&lt;&gt;"",ABS(N(L267))&gt;0.009),"Unmatched transfer",IF(AND(LEFT(E267,6)="Rental",K267="Household"),"Rental row needs property",""))))))</f>
        <v/>
      </c>
    </row>
    <row r="268" customFormat="false" ht="15" hidden="false" customHeight="false" outlineLevel="0" collapsed="false">
      <c r="A268" s="21"/>
      <c r="D268" s="22"/>
      <c r="I268" s="23" t="str">
        <f aca="false">IF(E268="","",IFERROR(INDEX(Categories!$A$2:$A$200,MATCH(E268,Categories!$B$2:$B$200,0)),"Unknown"))</f>
        <v/>
      </c>
      <c r="J268" s="24" t="str">
        <f aca="false">IF(A268="","",DATE(YEAR(A268),MONTH(A268),1))</f>
        <v/>
      </c>
      <c r="K268" s="23" t="str">
        <f aca="false">IF(A268="","",IF(G268&lt;&gt;"",G268,IFERROR(INDEX(Accounts!$D$2:$D$40,MATCH(B268,Accounts!$A$2:$A$40,0)),"Household")))</f>
        <v/>
      </c>
      <c r="L268" s="25" t="str">
        <f aca="false">IF(F268="","",SUMIFS($D$2:$D$3001,$F$2:$F$3001,F268))</f>
        <v/>
      </c>
      <c r="M268" s="23" t="str">
        <f aca="false">IF(A268="","",IF(E268="","Uncategorized",IF(I268="Unknown","Unknown category",IF(AND(I268="Transfer",F268=""),"Transfer needs ID",IF(AND(F268&lt;&gt;"",ABS(N(L268))&gt;0.009),"Unmatched transfer",IF(AND(LEFT(E268,6)="Rental",K268="Household"),"Rental row needs property",""))))))</f>
        <v/>
      </c>
    </row>
    <row r="269" customFormat="false" ht="15" hidden="false" customHeight="false" outlineLevel="0" collapsed="false">
      <c r="A269" s="21"/>
      <c r="D269" s="22"/>
      <c r="I269" s="23" t="str">
        <f aca="false">IF(E269="","",IFERROR(INDEX(Categories!$A$2:$A$200,MATCH(E269,Categories!$B$2:$B$200,0)),"Unknown"))</f>
        <v/>
      </c>
      <c r="J269" s="24" t="str">
        <f aca="false">IF(A269="","",DATE(YEAR(A269),MONTH(A269),1))</f>
        <v/>
      </c>
      <c r="K269" s="23" t="str">
        <f aca="false">IF(A269="","",IF(G269&lt;&gt;"",G269,IFERROR(INDEX(Accounts!$D$2:$D$40,MATCH(B269,Accounts!$A$2:$A$40,0)),"Household")))</f>
        <v/>
      </c>
      <c r="L269" s="25" t="str">
        <f aca="false">IF(F269="","",SUMIFS($D$2:$D$3001,$F$2:$F$3001,F269))</f>
        <v/>
      </c>
      <c r="M269" s="23" t="str">
        <f aca="false">IF(A269="","",IF(E269="","Uncategorized",IF(I269="Unknown","Unknown category",IF(AND(I269="Transfer",F269=""),"Transfer needs ID",IF(AND(F269&lt;&gt;"",ABS(N(L269))&gt;0.009),"Unmatched transfer",IF(AND(LEFT(E269,6)="Rental",K269="Household"),"Rental row needs property",""))))))</f>
        <v/>
      </c>
    </row>
    <row r="270" customFormat="false" ht="15" hidden="false" customHeight="false" outlineLevel="0" collapsed="false">
      <c r="A270" s="21"/>
      <c r="D270" s="22"/>
      <c r="I270" s="23" t="str">
        <f aca="false">IF(E270="","",IFERROR(INDEX(Categories!$A$2:$A$200,MATCH(E270,Categories!$B$2:$B$200,0)),"Unknown"))</f>
        <v/>
      </c>
      <c r="J270" s="24" t="str">
        <f aca="false">IF(A270="","",DATE(YEAR(A270),MONTH(A270),1))</f>
        <v/>
      </c>
      <c r="K270" s="23" t="str">
        <f aca="false">IF(A270="","",IF(G270&lt;&gt;"",G270,IFERROR(INDEX(Accounts!$D$2:$D$40,MATCH(B270,Accounts!$A$2:$A$40,0)),"Household")))</f>
        <v/>
      </c>
      <c r="L270" s="25" t="str">
        <f aca="false">IF(F270="","",SUMIFS($D$2:$D$3001,$F$2:$F$3001,F270))</f>
        <v/>
      </c>
      <c r="M270" s="23" t="str">
        <f aca="false">IF(A270="","",IF(E270="","Uncategorized",IF(I270="Unknown","Unknown category",IF(AND(I270="Transfer",F270=""),"Transfer needs ID",IF(AND(F270&lt;&gt;"",ABS(N(L270))&gt;0.009),"Unmatched transfer",IF(AND(LEFT(E270,6)="Rental",K270="Household"),"Rental row needs property",""))))))</f>
        <v/>
      </c>
    </row>
    <row r="271" customFormat="false" ht="15" hidden="false" customHeight="false" outlineLevel="0" collapsed="false">
      <c r="A271" s="21"/>
      <c r="D271" s="22"/>
      <c r="I271" s="23" t="str">
        <f aca="false">IF(E271="","",IFERROR(INDEX(Categories!$A$2:$A$200,MATCH(E271,Categories!$B$2:$B$200,0)),"Unknown"))</f>
        <v/>
      </c>
      <c r="J271" s="24" t="str">
        <f aca="false">IF(A271="","",DATE(YEAR(A271),MONTH(A271),1))</f>
        <v/>
      </c>
      <c r="K271" s="23" t="str">
        <f aca="false">IF(A271="","",IF(G271&lt;&gt;"",G271,IFERROR(INDEX(Accounts!$D$2:$D$40,MATCH(B271,Accounts!$A$2:$A$40,0)),"Household")))</f>
        <v/>
      </c>
      <c r="L271" s="25" t="str">
        <f aca="false">IF(F271="","",SUMIFS($D$2:$D$3001,$F$2:$F$3001,F271))</f>
        <v/>
      </c>
      <c r="M271" s="23" t="str">
        <f aca="false">IF(A271="","",IF(E271="","Uncategorized",IF(I271="Unknown","Unknown category",IF(AND(I271="Transfer",F271=""),"Transfer needs ID",IF(AND(F271&lt;&gt;"",ABS(N(L271))&gt;0.009),"Unmatched transfer",IF(AND(LEFT(E271,6)="Rental",K271="Household"),"Rental row needs property",""))))))</f>
        <v/>
      </c>
    </row>
    <row r="272" customFormat="false" ht="15" hidden="false" customHeight="false" outlineLevel="0" collapsed="false">
      <c r="A272" s="21"/>
      <c r="D272" s="22"/>
      <c r="I272" s="23" t="str">
        <f aca="false">IF(E272="","",IFERROR(INDEX(Categories!$A$2:$A$200,MATCH(E272,Categories!$B$2:$B$200,0)),"Unknown"))</f>
        <v/>
      </c>
      <c r="J272" s="24" t="str">
        <f aca="false">IF(A272="","",DATE(YEAR(A272),MONTH(A272),1))</f>
        <v/>
      </c>
      <c r="K272" s="23" t="str">
        <f aca="false">IF(A272="","",IF(G272&lt;&gt;"",G272,IFERROR(INDEX(Accounts!$D$2:$D$40,MATCH(B272,Accounts!$A$2:$A$40,0)),"Household")))</f>
        <v/>
      </c>
      <c r="L272" s="25" t="str">
        <f aca="false">IF(F272="","",SUMIFS($D$2:$D$3001,$F$2:$F$3001,F272))</f>
        <v/>
      </c>
      <c r="M272" s="23" t="str">
        <f aca="false">IF(A272="","",IF(E272="","Uncategorized",IF(I272="Unknown","Unknown category",IF(AND(I272="Transfer",F272=""),"Transfer needs ID",IF(AND(F272&lt;&gt;"",ABS(N(L272))&gt;0.009),"Unmatched transfer",IF(AND(LEFT(E272,6)="Rental",K272="Household"),"Rental row needs property",""))))))</f>
        <v/>
      </c>
    </row>
    <row r="273" customFormat="false" ht="15" hidden="false" customHeight="false" outlineLevel="0" collapsed="false">
      <c r="A273" s="21"/>
      <c r="D273" s="22"/>
      <c r="I273" s="23" t="str">
        <f aca="false">IF(E273="","",IFERROR(INDEX(Categories!$A$2:$A$200,MATCH(E273,Categories!$B$2:$B$200,0)),"Unknown"))</f>
        <v/>
      </c>
      <c r="J273" s="24" t="str">
        <f aca="false">IF(A273="","",DATE(YEAR(A273),MONTH(A273),1))</f>
        <v/>
      </c>
      <c r="K273" s="23" t="str">
        <f aca="false">IF(A273="","",IF(G273&lt;&gt;"",G273,IFERROR(INDEX(Accounts!$D$2:$D$40,MATCH(B273,Accounts!$A$2:$A$40,0)),"Household")))</f>
        <v/>
      </c>
      <c r="L273" s="25" t="str">
        <f aca="false">IF(F273="","",SUMIFS($D$2:$D$3001,$F$2:$F$3001,F273))</f>
        <v/>
      </c>
      <c r="M273" s="23" t="str">
        <f aca="false">IF(A273="","",IF(E273="","Uncategorized",IF(I273="Unknown","Unknown category",IF(AND(I273="Transfer",F273=""),"Transfer needs ID",IF(AND(F273&lt;&gt;"",ABS(N(L273))&gt;0.009),"Unmatched transfer",IF(AND(LEFT(E273,6)="Rental",K273="Household"),"Rental row needs property",""))))))</f>
        <v/>
      </c>
    </row>
    <row r="274" customFormat="false" ht="15" hidden="false" customHeight="false" outlineLevel="0" collapsed="false">
      <c r="A274" s="21"/>
      <c r="D274" s="22"/>
      <c r="I274" s="23" t="str">
        <f aca="false">IF(E274="","",IFERROR(INDEX(Categories!$A$2:$A$200,MATCH(E274,Categories!$B$2:$B$200,0)),"Unknown"))</f>
        <v/>
      </c>
      <c r="J274" s="24" t="str">
        <f aca="false">IF(A274="","",DATE(YEAR(A274),MONTH(A274),1))</f>
        <v/>
      </c>
      <c r="K274" s="23" t="str">
        <f aca="false">IF(A274="","",IF(G274&lt;&gt;"",G274,IFERROR(INDEX(Accounts!$D$2:$D$40,MATCH(B274,Accounts!$A$2:$A$40,0)),"Household")))</f>
        <v/>
      </c>
      <c r="L274" s="25" t="str">
        <f aca="false">IF(F274="","",SUMIFS($D$2:$D$3001,$F$2:$F$3001,F274))</f>
        <v/>
      </c>
      <c r="M274" s="23" t="str">
        <f aca="false">IF(A274="","",IF(E274="","Uncategorized",IF(I274="Unknown","Unknown category",IF(AND(I274="Transfer",F274=""),"Transfer needs ID",IF(AND(F274&lt;&gt;"",ABS(N(L274))&gt;0.009),"Unmatched transfer",IF(AND(LEFT(E274,6)="Rental",K274="Household"),"Rental row needs property",""))))))</f>
        <v/>
      </c>
    </row>
    <row r="275" customFormat="false" ht="15" hidden="false" customHeight="false" outlineLevel="0" collapsed="false">
      <c r="A275" s="21"/>
      <c r="D275" s="22"/>
      <c r="I275" s="23" t="str">
        <f aca="false">IF(E275="","",IFERROR(INDEX(Categories!$A$2:$A$200,MATCH(E275,Categories!$B$2:$B$200,0)),"Unknown"))</f>
        <v/>
      </c>
      <c r="J275" s="24" t="str">
        <f aca="false">IF(A275="","",DATE(YEAR(A275),MONTH(A275),1))</f>
        <v/>
      </c>
      <c r="K275" s="23" t="str">
        <f aca="false">IF(A275="","",IF(G275&lt;&gt;"",G275,IFERROR(INDEX(Accounts!$D$2:$D$40,MATCH(B275,Accounts!$A$2:$A$40,0)),"Household")))</f>
        <v/>
      </c>
      <c r="L275" s="25" t="str">
        <f aca="false">IF(F275="","",SUMIFS($D$2:$D$3001,$F$2:$F$3001,F275))</f>
        <v/>
      </c>
      <c r="M275" s="23" t="str">
        <f aca="false">IF(A275="","",IF(E275="","Uncategorized",IF(I275="Unknown","Unknown category",IF(AND(I275="Transfer",F275=""),"Transfer needs ID",IF(AND(F275&lt;&gt;"",ABS(N(L275))&gt;0.009),"Unmatched transfer",IF(AND(LEFT(E275,6)="Rental",K275="Household"),"Rental row needs property",""))))))</f>
        <v/>
      </c>
    </row>
    <row r="276" customFormat="false" ht="15" hidden="false" customHeight="false" outlineLevel="0" collapsed="false">
      <c r="A276" s="21"/>
      <c r="D276" s="22"/>
      <c r="I276" s="23" t="str">
        <f aca="false">IF(E276="","",IFERROR(INDEX(Categories!$A$2:$A$200,MATCH(E276,Categories!$B$2:$B$200,0)),"Unknown"))</f>
        <v/>
      </c>
      <c r="J276" s="24" t="str">
        <f aca="false">IF(A276="","",DATE(YEAR(A276),MONTH(A276),1))</f>
        <v/>
      </c>
      <c r="K276" s="23" t="str">
        <f aca="false">IF(A276="","",IF(G276&lt;&gt;"",G276,IFERROR(INDEX(Accounts!$D$2:$D$40,MATCH(B276,Accounts!$A$2:$A$40,0)),"Household")))</f>
        <v/>
      </c>
      <c r="L276" s="25" t="str">
        <f aca="false">IF(F276="","",SUMIFS($D$2:$D$3001,$F$2:$F$3001,F276))</f>
        <v/>
      </c>
      <c r="M276" s="23" t="str">
        <f aca="false">IF(A276="","",IF(E276="","Uncategorized",IF(I276="Unknown","Unknown category",IF(AND(I276="Transfer",F276=""),"Transfer needs ID",IF(AND(F276&lt;&gt;"",ABS(N(L276))&gt;0.009),"Unmatched transfer",IF(AND(LEFT(E276,6)="Rental",K276="Household"),"Rental row needs property",""))))))</f>
        <v/>
      </c>
    </row>
    <row r="277" customFormat="false" ht="15" hidden="false" customHeight="false" outlineLevel="0" collapsed="false">
      <c r="A277" s="21"/>
      <c r="D277" s="22"/>
      <c r="I277" s="23" t="str">
        <f aca="false">IF(E277="","",IFERROR(INDEX(Categories!$A$2:$A$200,MATCH(E277,Categories!$B$2:$B$200,0)),"Unknown"))</f>
        <v/>
      </c>
      <c r="J277" s="24" t="str">
        <f aca="false">IF(A277="","",DATE(YEAR(A277),MONTH(A277),1))</f>
        <v/>
      </c>
      <c r="K277" s="23" t="str">
        <f aca="false">IF(A277="","",IF(G277&lt;&gt;"",G277,IFERROR(INDEX(Accounts!$D$2:$D$40,MATCH(B277,Accounts!$A$2:$A$40,0)),"Household")))</f>
        <v/>
      </c>
      <c r="L277" s="25" t="str">
        <f aca="false">IF(F277="","",SUMIFS($D$2:$D$3001,$F$2:$F$3001,F277))</f>
        <v/>
      </c>
      <c r="M277" s="23" t="str">
        <f aca="false">IF(A277="","",IF(E277="","Uncategorized",IF(I277="Unknown","Unknown category",IF(AND(I277="Transfer",F277=""),"Transfer needs ID",IF(AND(F277&lt;&gt;"",ABS(N(L277))&gt;0.009),"Unmatched transfer",IF(AND(LEFT(E277,6)="Rental",K277="Household"),"Rental row needs property",""))))))</f>
        <v/>
      </c>
    </row>
    <row r="278" customFormat="false" ht="15" hidden="false" customHeight="false" outlineLevel="0" collapsed="false">
      <c r="A278" s="21"/>
      <c r="D278" s="22"/>
      <c r="I278" s="23" t="str">
        <f aca="false">IF(E278="","",IFERROR(INDEX(Categories!$A$2:$A$200,MATCH(E278,Categories!$B$2:$B$200,0)),"Unknown"))</f>
        <v/>
      </c>
      <c r="J278" s="24" t="str">
        <f aca="false">IF(A278="","",DATE(YEAR(A278),MONTH(A278),1))</f>
        <v/>
      </c>
      <c r="K278" s="23" t="str">
        <f aca="false">IF(A278="","",IF(G278&lt;&gt;"",G278,IFERROR(INDEX(Accounts!$D$2:$D$40,MATCH(B278,Accounts!$A$2:$A$40,0)),"Household")))</f>
        <v/>
      </c>
      <c r="L278" s="25" t="str">
        <f aca="false">IF(F278="","",SUMIFS($D$2:$D$3001,$F$2:$F$3001,F278))</f>
        <v/>
      </c>
      <c r="M278" s="23" t="str">
        <f aca="false">IF(A278="","",IF(E278="","Uncategorized",IF(I278="Unknown","Unknown category",IF(AND(I278="Transfer",F278=""),"Transfer needs ID",IF(AND(F278&lt;&gt;"",ABS(N(L278))&gt;0.009),"Unmatched transfer",IF(AND(LEFT(E278,6)="Rental",K278="Household"),"Rental row needs property",""))))))</f>
        <v/>
      </c>
    </row>
    <row r="279" customFormat="false" ht="15" hidden="false" customHeight="false" outlineLevel="0" collapsed="false">
      <c r="A279" s="21"/>
      <c r="D279" s="22"/>
      <c r="I279" s="23" t="str">
        <f aca="false">IF(E279="","",IFERROR(INDEX(Categories!$A$2:$A$200,MATCH(E279,Categories!$B$2:$B$200,0)),"Unknown"))</f>
        <v/>
      </c>
      <c r="J279" s="24" t="str">
        <f aca="false">IF(A279="","",DATE(YEAR(A279),MONTH(A279),1))</f>
        <v/>
      </c>
      <c r="K279" s="23" t="str">
        <f aca="false">IF(A279="","",IF(G279&lt;&gt;"",G279,IFERROR(INDEX(Accounts!$D$2:$D$40,MATCH(B279,Accounts!$A$2:$A$40,0)),"Household")))</f>
        <v/>
      </c>
      <c r="L279" s="25" t="str">
        <f aca="false">IF(F279="","",SUMIFS($D$2:$D$3001,$F$2:$F$3001,F279))</f>
        <v/>
      </c>
      <c r="M279" s="23" t="str">
        <f aca="false">IF(A279="","",IF(E279="","Uncategorized",IF(I279="Unknown","Unknown category",IF(AND(I279="Transfer",F279=""),"Transfer needs ID",IF(AND(F279&lt;&gt;"",ABS(N(L279))&gt;0.009),"Unmatched transfer",IF(AND(LEFT(E279,6)="Rental",K279="Household"),"Rental row needs property",""))))))</f>
        <v/>
      </c>
    </row>
    <row r="280" customFormat="false" ht="15" hidden="false" customHeight="false" outlineLevel="0" collapsed="false">
      <c r="A280" s="21"/>
      <c r="D280" s="22"/>
      <c r="I280" s="23" t="str">
        <f aca="false">IF(E280="","",IFERROR(INDEX(Categories!$A$2:$A$200,MATCH(E280,Categories!$B$2:$B$200,0)),"Unknown"))</f>
        <v/>
      </c>
      <c r="J280" s="24" t="str">
        <f aca="false">IF(A280="","",DATE(YEAR(A280),MONTH(A280),1))</f>
        <v/>
      </c>
      <c r="K280" s="23" t="str">
        <f aca="false">IF(A280="","",IF(G280&lt;&gt;"",G280,IFERROR(INDEX(Accounts!$D$2:$D$40,MATCH(B280,Accounts!$A$2:$A$40,0)),"Household")))</f>
        <v/>
      </c>
      <c r="L280" s="25" t="str">
        <f aca="false">IF(F280="","",SUMIFS($D$2:$D$3001,$F$2:$F$3001,F280))</f>
        <v/>
      </c>
      <c r="M280" s="23" t="str">
        <f aca="false">IF(A280="","",IF(E280="","Uncategorized",IF(I280="Unknown","Unknown category",IF(AND(I280="Transfer",F280=""),"Transfer needs ID",IF(AND(F280&lt;&gt;"",ABS(N(L280))&gt;0.009),"Unmatched transfer",IF(AND(LEFT(E280,6)="Rental",K280="Household"),"Rental row needs property",""))))))</f>
        <v/>
      </c>
    </row>
    <row r="281" customFormat="false" ht="15" hidden="false" customHeight="false" outlineLevel="0" collapsed="false">
      <c r="A281" s="21"/>
      <c r="D281" s="22"/>
      <c r="I281" s="23" t="str">
        <f aca="false">IF(E281="","",IFERROR(INDEX(Categories!$A$2:$A$200,MATCH(E281,Categories!$B$2:$B$200,0)),"Unknown"))</f>
        <v/>
      </c>
      <c r="J281" s="24" t="str">
        <f aca="false">IF(A281="","",DATE(YEAR(A281),MONTH(A281),1))</f>
        <v/>
      </c>
      <c r="K281" s="23" t="str">
        <f aca="false">IF(A281="","",IF(G281&lt;&gt;"",G281,IFERROR(INDEX(Accounts!$D$2:$D$40,MATCH(B281,Accounts!$A$2:$A$40,0)),"Household")))</f>
        <v/>
      </c>
      <c r="L281" s="25" t="str">
        <f aca="false">IF(F281="","",SUMIFS($D$2:$D$3001,$F$2:$F$3001,F281))</f>
        <v/>
      </c>
      <c r="M281" s="23" t="str">
        <f aca="false">IF(A281="","",IF(E281="","Uncategorized",IF(I281="Unknown","Unknown category",IF(AND(I281="Transfer",F281=""),"Transfer needs ID",IF(AND(F281&lt;&gt;"",ABS(N(L281))&gt;0.009),"Unmatched transfer",IF(AND(LEFT(E281,6)="Rental",K281="Household"),"Rental row needs property",""))))))</f>
        <v/>
      </c>
    </row>
    <row r="282" customFormat="false" ht="15" hidden="false" customHeight="false" outlineLevel="0" collapsed="false">
      <c r="A282" s="21"/>
      <c r="D282" s="22"/>
      <c r="I282" s="23" t="str">
        <f aca="false">IF(E282="","",IFERROR(INDEX(Categories!$A$2:$A$200,MATCH(E282,Categories!$B$2:$B$200,0)),"Unknown"))</f>
        <v/>
      </c>
      <c r="J282" s="24" t="str">
        <f aca="false">IF(A282="","",DATE(YEAR(A282),MONTH(A282),1))</f>
        <v/>
      </c>
      <c r="K282" s="23" t="str">
        <f aca="false">IF(A282="","",IF(G282&lt;&gt;"",G282,IFERROR(INDEX(Accounts!$D$2:$D$40,MATCH(B282,Accounts!$A$2:$A$40,0)),"Household")))</f>
        <v/>
      </c>
      <c r="L282" s="25" t="str">
        <f aca="false">IF(F282="","",SUMIFS($D$2:$D$3001,$F$2:$F$3001,F282))</f>
        <v/>
      </c>
      <c r="M282" s="23" t="str">
        <f aca="false">IF(A282="","",IF(E282="","Uncategorized",IF(I282="Unknown","Unknown category",IF(AND(I282="Transfer",F282=""),"Transfer needs ID",IF(AND(F282&lt;&gt;"",ABS(N(L282))&gt;0.009),"Unmatched transfer",IF(AND(LEFT(E282,6)="Rental",K282="Household"),"Rental row needs property",""))))))</f>
        <v/>
      </c>
    </row>
    <row r="283" customFormat="false" ht="15" hidden="false" customHeight="false" outlineLevel="0" collapsed="false">
      <c r="A283" s="21"/>
      <c r="D283" s="22"/>
      <c r="I283" s="23" t="str">
        <f aca="false">IF(E283="","",IFERROR(INDEX(Categories!$A$2:$A$200,MATCH(E283,Categories!$B$2:$B$200,0)),"Unknown"))</f>
        <v/>
      </c>
      <c r="J283" s="24" t="str">
        <f aca="false">IF(A283="","",DATE(YEAR(A283),MONTH(A283),1))</f>
        <v/>
      </c>
      <c r="K283" s="23" t="str">
        <f aca="false">IF(A283="","",IF(G283&lt;&gt;"",G283,IFERROR(INDEX(Accounts!$D$2:$D$40,MATCH(B283,Accounts!$A$2:$A$40,0)),"Household")))</f>
        <v/>
      </c>
      <c r="L283" s="25" t="str">
        <f aca="false">IF(F283="","",SUMIFS($D$2:$D$3001,$F$2:$F$3001,F283))</f>
        <v/>
      </c>
      <c r="M283" s="23" t="str">
        <f aca="false">IF(A283="","",IF(E283="","Uncategorized",IF(I283="Unknown","Unknown category",IF(AND(I283="Transfer",F283=""),"Transfer needs ID",IF(AND(F283&lt;&gt;"",ABS(N(L283))&gt;0.009),"Unmatched transfer",IF(AND(LEFT(E283,6)="Rental",K283="Household"),"Rental row needs property",""))))))</f>
        <v/>
      </c>
    </row>
    <row r="284" customFormat="false" ht="15" hidden="false" customHeight="false" outlineLevel="0" collapsed="false">
      <c r="A284" s="21"/>
      <c r="D284" s="22"/>
      <c r="I284" s="23" t="str">
        <f aca="false">IF(E284="","",IFERROR(INDEX(Categories!$A$2:$A$200,MATCH(E284,Categories!$B$2:$B$200,0)),"Unknown"))</f>
        <v/>
      </c>
      <c r="J284" s="24" t="str">
        <f aca="false">IF(A284="","",DATE(YEAR(A284),MONTH(A284),1))</f>
        <v/>
      </c>
      <c r="K284" s="23" t="str">
        <f aca="false">IF(A284="","",IF(G284&lt;&gt;"",G284,IFERROR(INDEX(Accounts!$D$2:$D$40,MATCH(B284,Accounts!$A$2:$A$40,0)),"Household")))</f>
        <v/>
      </c>
      <c r="L284" s="25" t="str">
        <f aca="false">IF(F284="","",SUMIFS($D$2:$D$3001,$F$2:$F$3001,F284))</f>
        <v/>
      </c>
      <c r="M284" s="23" t="str">
        <f aca="false">IF(A284="","",IF(E284="","Uncategorized",IF(I284="Unknown","Unknown category",IF(AND(I284="Transfer",F284=""),"Transfer needs ID",IF(AND(F284&lt;&gt;"",ABS(N(L284))&gt;0.009),"Unmatched transfer",IF(AND(LEFT(E284,6)="Rental",K284="Household"),"Rental row needs property",""))))))</f>
        <v/>
      </c>
    </row>
    <row r="285" customFormat="false" ht="15" hidden="false" customHeight="false" outlineLevel="0" collapsed="false">
      <c r="A285" s="21"/>
      <c r="D285" s="22"/>
      <c r="I285" s="23" t="str">
        <f aca="false">IF(E285="","",IFERROR(INDEX(Categories!$A$2:$A$200,MATCH(E285,Categories!$B$2:$B$200,0)),"Unknown"))</f>
        <v/>
      </c>
      <c r="J285" s="24" t="str">
        <f aca="false">IF(A285="","",DATE(YEAR(A285),MONTH(A285),1))</f>
        <v/>
      </c>
      <c r="K285" s="23" t="str">
        <f aca="false">IF(A285="","",IF(G285&lt;&gt;"",G285,IFERROR(INDEX(Accounts!$D$2:$D$40,MATCH(B285,Accounts!$A$2:$A$40,0)),"Household")))</f>
        <v/>
      </c>
      <c r="L285" s="25" t="str">
        <f aca="false">IF(F285="","",SUMIFS($D$2:$D$3001,$F$2:$F$3001,F285))</f>
        <v/>
      </c>
      <c r="M285" s="23" t="str">
        <f aca="false">IF(A285="","",IF(E285="","Uncategorized",IF(I285="Unknown","Unknown category",IF(AND(I285="Transfer",F285=""),"Transfer needs ID",IF(AND(F285&lt;&gt;"",ABS(N(L285))&gt;0.009),"Unmatched transfer",IF(AND(LEFT(E285,6)="Rental",K285="Household"),"Rental row needs property",""))))))</f>
        <v/>
      </c>
    </row>
    <row r="286" customFormat="false" ht="15" hidden="false" customHeight="false" outlineLevel="0" collapsed="false">
      <c r="A286" s="21"/>
      <c r="D286" s="22"/>
      <c r="I286" s="23" t="str">
        <f aca="false">IF(E286="","",IFERROR(INDEX(Categories!$A$2:$A$200,MATCH(E286,Categories!$B$2:$B$200,0)),"Unknown"))</f>
        <v/>
      </c>
      <c r="J286" s="24" t="str">
        <f aca="false">IF(A286="","",DATE(YEAR(A286),MONTH(A286),1))</f>
        <v/>
      </c>
      <c r="K286" s="23" t="str">
        <f aca="false">IF(A286="","",IF(G286&lt;&gt;"",G286,IFERROR(INDEX(Accounts!$D$2:$D$40,MATCH(B286,Accounts!$A$2:$A$40,0)),"Household")))</f>
        <v/>
      </c>
      <c r="L286" s="25" t="str">
        <f aca="false">IF(F286="","",SUMIFS($D$2:$D$3001,$F$2:$F$3001,F286))</f>
        <v/>
      </c>
      <c r="M286" s="23" t="str">
        <f aca="false">IF(A286="","",IF(E286="","Uncategorized",IF(I286="Unknown","Unknown category",IF(AND(I286="Transfer",F286=""),"Transfer needs ID",IF(AND(F286&lt;&gt;"",ABS(N(L286))&gt;0.009),"Unmatched transfer",IF(AND(LEFT(E286,6)="Rental",K286="Household"),"Rental row needs property",""))))))</f>
        <v/>
      </c>
    </row>
    <row r="287" customFormat="false" ht="15" hidden="false" customHeight="false" outlineLevel="0" collapsed="false">
      <c r="A287" s="21"/>
      <c r="D287" s="22"/>
      <c r="I287" s="23" t="str">
        <f aca="false">IF(E287="","",IFERROR(INDEX(Categories!$A$2:$A$200,MATCH(E287,Categories!$B$2:$B$200,0)),"Unknown"))</f>
        <v/>
      </c>
      <c r="J287" s="24" t="str">
        <f aca="false">IF(A287="","",DATE(YEAR(A287),MONTH(A287),1))</f>
        <v/>
      </c>
      <c r="K287" s="23" t="str">
        <f aca="false">IF(A287="","",IF(G287&lt;&gt;"",G287,IFERROR(INDEX(Accounts!$D$2:$D$40,MATCH(B287,Accounts!$A$2:$A$40,0)),"Household")))</f>
        <v/>
      </c>
      <c r="L287" s="25" t="str">
        <f aca="false">IF(F287="","",SUMIFS($D$2:$D$3001,$F$2:$F$3001,F287))</f>
        <v/>
      </c>
      <c r="M287" s="23" t="str">
        <f aca="false">IF(A287="","",IF(E287="","Uncategorized",IF(I287="Unknown","Unknown category",IF(AND(I287="Transfer",F287=""),"Transfer needs ID",IF(AND(F287&lt;&gt;"",ABS(N(L287))&gt;0.009),"Unmatched transfer",IF(AND(LEFT(E287,6)="Rental",K287="Household"),"Rental row needs property",""))))))</f>
        <v/>
      </c>
    </row>
    <row r="288" customFormat="false" ht="15" hidden="false" customHeight="false" outlineLevel="0" collapsed="false">
      <c r="A288" s="21"/>
      <c r="D288" s="22"/>
      <c r="I288" s="23" t="str">
        <f aca="false">IF(E288="","",IFERROR(INDEX(Categories!$A$2:$A$200,MATCH(E288,Categories!$B$2:$B$200,0)),"Unknown"))</f>
        <v/>
      </c>
      <c r="J288" s="24" t="str">
        <f aca="false">IF(A288="","",DATE(YEAR(A288),MONTH(A288),1))</f>
        <v/>
      </c>
      <c r="K288" s="23" t="str">
        <f aca="false">IF(A288="","",IF(G288&lt;&gt;"",G288,IFERROR(INDEX(Accounts!$D$2:$D$40,MATCH(B288,Accounts!$A$2:$A$40,0)),"Household")))</f>
        <v/>
      </c>
      <c r="L288" s="25" t="str">
        <f aca="false">IF(F288="","",SUMIFS($D$2:$D$3001,$F$2:$F$3001,F288))</f>
        <v/>
      </c>
      <c r="M288" s="23" t="str">
        <f aca="false">IF(A288="","",IF(E288="","Uncategorized",IF(I288="Unknown","Unknown category",IF(AND(I288="Transfer",F288=""),"Transfer needs ID",IF(AND(F288&lt;&gt;"",ABS(N(L288))&gt;0.009),"Unmatched transfer",IF(AND(LEFT(E288,6)="Rental",K288="Household"),"Rental row needs property",""))))))</f>
        <v/>
      </c>
    </row>
    <row r="289" customFormat="false" ht="15" hidden="false" customHeight="false" outlineLevel="0" collapsed="false">
      <c r="A289" s="21"/>
      <c r="D289" s="22"/>
      <c r="I289" s="23" t="str">
        <f aca="false">IF(E289="","",IFERROR(INDEX(Categories!$A$2:$A$200,MATCH(E289,Categories!$B$2:$B$200,0)),"Unknown"))</f>
        <v/>
      </c>
      <c r="J289" s="24" t="str">
        <f aca="false">IF(A289="","",DATE(YEAR(A289),MONTH(A289),1))</f>
        <v/>
      </c>
      <c r="K289" s="23" t="str">
        <f aca="false">IF(A289="","",IF(G289&lt;&gt;"",G289,IFERROR(INDEX(Accounts!$D$2:$D$40,MATCH(B289,Accounts!$A$2:$A$40,0)),"Household")))</f>
        <v/>
      </c>
      <c r="L289" s="25" t="str">
        <f aca="false">IF(F289="","",SUMIFS($D$2:$D$3001,$F$2:$F$3001,F289))</f>
        <v/>
      </c>
      <c r="M289" s="23" t="str">
        <f aca="false">IF(A289="","",IF(E289="","Uncategorized",IF(I289="Unknown","Unknown category",IF(AND(I289="Transfer",F289=""),"Transfer needs ID",IF(AND(F289&lt;&gt;"",ABS(N(L289))&gt;0.009),"Unmatched transfer",IF(AND(LEFT(E289,6)="Rental",K289="Household"),"Rental row needs property",""))))))</f>
        <v/>
      </c>
    </row>
    <row r="290" customFormat="false" ht="15" hidden="false" customHeight="false" outlineLevel="0" collapsed="false">
      <c r="A290" s="21"/>
      <c r="D290" s="22"/>
      <c r="I290" s="23" t="str">
        <f aca="false">IF(E290="","",IFERROR(INDEX(Categories!$A$2:$A$200,MATCH(E290,Categories!$B$2:$B$200,0)),"Unknown"))</f>
        <v/>
      </c>
      <c r="J290" s="24" t="str">
        <f aca="false">IF(A290="","",DATE(YEAR(A290),MONTH(A290),1))</f>
        <v/>
      </c>
      <c r="K290" s="23" t="str">
        <f aca="false">IF(A290="","",IF(G290&lt;&gt;"",G290,IFERROR(INDEX(Accounts!$D$2:$D$40,MATCH(B290,Accounts!$A$2:$A$40,0)),"Household")))</f>
        <v/>
      </c>
      <c r="L290" s="25" t="str">
        <f aca="false">IF(F290="","",SUMIFS($D$2:$D$3001,$F$2:$F$3001,F290))</f>
        <v/>
      </c>
      <c r="M290" s="23" t="str">
        <f aca="false">IF(A290="","",IF(E290="","Uncategorized",IF(I290="Unknown","Unknown category",IF(AND(I290="Transfer",F290=""),"Transfer needs ID",IF(AND(F290&lt;&gt;"",ABS(N(L290))&gt;0.009),"Unmatched transfer",IF(AND(LEFT(E290,6)="Rental",K290="Household"),"Rental row needs property",""))))))</f>
        <v/>
      </c>
    </row>
    <row r="291" customFormat="false" ht="15" hidden="false" customHeight="false" outlineLevel="0" collapsed="false">
      <c r="A291" s="21"/>
      <c r="D291" s="22"/>
      <c r="I291" s="23" t="str">
        <f aca="false">IF(E291="","",IFERROR(INDEX(Categories!$A$2:$A$200,MATCH(E291,Categories!$B$2:$B$200,0)),"Unknown"))</f>
        <v/>
      </c>
      <c r="J291" s="24" t="str">
        <f aca="false">IF(A291="","",DATE(YEAR(A291),MONTH(A291),1))</f>
        <v/>
      </c>
      <c r="K291" s="23" t="str">
        <f aca="false">IF(A291="","",IF(G291&lt;&gt;"",G291,IFERROR(INDEX(Accounts!$D$2:$D$40,MATCH(B291,Accounts!$A$2:$A$40,0)),"Household")))</f>
        <v/>
      </c>
      <c r="L291" s="25" t="str">
        <f aca="false">IF(F291="","",SUMIFS($D$2:$D$3001,$F$2:$F$3001,F291))</f>
        <v/>
      </c>
      <c r="M291" s="23" t="str">
        <f aca="false">IF(A291="","",IF(E291="","Uncategorized",IF(I291="Unknown","Unknown category",IF(AND(I291="Transfer",F291=""),"Transfer needs ID",IF(AND(F291&lt;&gt;"",ABS(N(L291))&gt;0.009),"Unmatched transfer",IF(AND(LEFT(E291,6)="Rental",K291="Household"),"Rental row needs property",""))))))</f>
        <v/>
      </c>
    </row>
    <row r="292" customFormat="false" ht="15" hidden="false" customHeight="false" outlineLevel="0" collapsed="false">
      <c r="A292" s="21"/>
      <c r="D292" s="22"/>
      <c r="I292" s="23" t="str">
        <f aca="false">IF(E292="","",IFERROR(INDEX(Categories!$A$2:$A$200,MATCH(E292,Categories!$B$2:$B$200,0)),"Unknown"))</f>
        <v/>
      </c>
      <c r="J292" s="24" t="str">
        <f aca="false">IF(A292="","",DATE(YEAR(A292),MONTH(A292),1))</f>
        <v/>
      </c>
      <c r="K292" s="23" t="str">
        <f aca="false">IF(A292="","",IF(G292&lt;&gt;"",G292,IFERROR(INDEX(Accounts!$D$2:$D$40,MATCH(B292,Accounts!$A$2:$A$40,0)),"Household")))</f>
        <v/>
      </c>
      <c r="L292" s="25" t="str">
        <f aca="false">IF(F292="","",SUMIFS($D$2:$D$3001,$F$2:$F$3001,F292))</f>
        <v/>
      </c>
      <c r="M292" s="23" t="str">
        <f aca="false">IF(A292="","",IF(E292="","Uncategorized",IF(I292="Unknown","Unknown category",IF(AND(I292="Transfer",F292=""),"Transfer needs ID",IF(AND(F292&lt;&gt;"",ABS(N(L292))&gt;0.009),"Unmatched transfer",IF(AND(LEFT(E292,6)="Rental",K292="Household"),"Rental row needs property",""))))))</f>
        <v/>
      </c>
    </row>
    <row r="293" customFormat="false" ht="15" hidden="false" customHeight="false" outlineLevel="0" collapsed="false">
      <c r="A293" s="21"/>
      <c r="D293" s="22"/>
      <c r="I293" s="23" t="str">
        <f aca="false">IF(E293="","",IFERROR(INDEX(Categories!$A$2:$A$200,MATCH(E293,Categories!$B$2:$B$200,0)),"Unknown"))</f>
        <v/>
      </c>
      <c r="J293" s="24" t="str">
        <f aca="false">IF(A293="","",DATE(YEAR(A293),MONTH(A293),1))</f>
        <v/>
      </c>
      <c r="K293" s="23" t="str">
        <f aca="false">IF(A293="","",IF(G293&lt;&gt;"",G293,IFERROR(INDEX(Accounts!$D$2:$D$40,MATCH(B293,Accounts!$A$2:$A$40,0)),"Household")))</f>
        <v/>
      </c>
      <c r="L293" s="25" t="str">
        <f aca="false">IF(F293="","",SUMIFS($D$2:$D$3001,$F$2:$F$3001,F293))</f>
        <v/>
      </c>
      <c r="M293" s="23" t="str">
        <f aca="false">IF(A293="","",IF(E293="","Uncategorized",IF(I293="Unknown","Unknown category",IF(AND(I293="Transfer",F293=""),"Transfer needs ID",IF(AND(F293&lt;&gt;"",ABS(N(L293))&gt;0.009),"Unmatched transfer",IF(AND(LEFT(E293,6)="Rental",K293="Household"),"Rental row needs property",""))))))</f>
        <v/>
      </c>
    </row>
    <row r="294" customFormat="false" ht="15" hidden="false" customHeight="false" outlineLevel="0" collapsed="false">
      <c r="A294" s="21"/>
      <c r="D294" s="22"/>
      <c r="I294" s="23" t="str">
        <f aca="false">IF(E294="","",IFERROR(INDEX(Categories!$A$2:$A$200,MATCH(E294,Categories!$B$2:$B$200,0)),"Unknown"))</f>
        <v/>
      </c>
      <c r="J294" s="24" t="str">
        <f aca="false">IF(A294="","",DATE(YEAR(A294),MONTH(A294),1))</f>
        <v/>
      </c>
      <c r="K294" s="23" t="str">
        <f aca="false">IF(A294="","",IF(G294&lt;&gt;"",G294,IFERROR(INDEX(Accounts!$D$2:$D$40,MATCH(B294,Accounts!$A$2:$A$40,0)),"Household")))</f>
        <v/>
      </c>
      <c r="L294" s="25" t="str">
        <f aca="false">IF(F294="","",SUMIFS($D$2:$D$3001,$F$2:$F$3001,F294))</f>
        <v/>
      </c>
      <c r="M294" s="23" t="str">
        <f aca="false">IF(A294="","",IF(E294="","Uncategorized",IF(I294="Unknown","Unknown category",IF(AND(I294="Transfer",F294=""),"Transfer needs ID",IF(AND(F294&lt;&gt;"",ABS(N(L294))&gt;0.009),"Unmatched transfer",IF(AND(LEFT(E294,6)="Rental",K294="Household"),"Rental row needs property",""))))))</f>
        <v/>
      </c>
    </row>
    <row r="295" customFormat="false" ht="15" hidden="false" customHeight="false" outlineLevel="0" collapsed="false">
      <c r="A295" s="21"/>
      <c r="D295" s="22"/>
      <c r="I295" s="23" t="str">
        <f aca="false">IF(E295="","",IFERROR(INDEX(Categories!$A$2:$A$200,MATCH(E295,Categories!$B$2:$B$200,0)),"Unknown"))</f>
        <v/>
      </c>
      <c r="J295" s="24" t="str">
        <f aca="false">IF(A295="","",DATE(YEAR(A295),MONTH(A295),1))</f>
        <v/>
      </c>
      <c r="K295" s="23" t="str">
        <f aca="false">IF(A295="","",IF(G295&lt;&gt;"",G295,IFERROR(INDEX(Accounts!$D$2:$D$40,MATCH(B295,Accounts!$A$2:$A$40,0)),"Household")))</f>
        <v/>
      </c>
      <c r="L295" s="25" t="str">
        <f aca="false">IF(F295="","",SUMIFS($D$2:$D$3001,$F$2:$F$3001,F295))</f>
        <v/>
      </c>
      <c r="M295" s="23" t="str">
        <f aca="false">IF(A295="","",IF(E295="","Uncategorized",IF(I295="Unknown","Unknown category",IF(AND(I295="Transfer",F295=""),"Transfer needs ID",IF(AND(F295&lt;&gt;"",ABS(N(L295))&gt;0.009),"Unmatched transfer",IF(AND(LEFT(E295,6)="Rental",K295="Household"),"Rental row needs property",""))))))</f>
        <v/>
      </c>
    </row>
    <row r="296" customFormat="false" ht="15" hidden="false" customHeight="false" outlineLevel="0" collapsed="false">
      <c r="A296" s="21"/>
      <c r="D296" s="22"/>
      <c r="I296" s="23" t="str">
        <f aca="false">IF(E296="","",IFERROR(INDEX(Categories!$A$2:$A$200,MATCH(E296,Categories!$B$2:$B$200,0)),"Unknown"))</f>
        <v/>
      </c>
      <c r="J296" s="24" t="str">
        <f aca="false">IF(A296="","",DATE(YEAR(A296),MONTH(A296),1))</f>
        <v/>
      </c>
      <c r="K296" s="23" t="str">
        <f aca="false">IF(A296="","",IF(G296&lt;&gt;"",G296,IFERROR(INDEX(Accounts!$D$2:$D$40,MATCH(B296,Accounts!$A$2:$A$40,0)),"Household")))</f>
        <v/>
      </c>
      <c r="L296" s="25" t="str">
        <f aca="false">IF(F296="","",SUMIFS($D$2:$D$3001,$F$2:$F$3001,F296))</f>
        <v/>
      </c>
      <c r="M296" s="23" t="str">
        <f aca="false">IF(A296="","",IF(E296="","Uncategorized",IF(I296="Unknown","Unknown category",IF(AND(I296="Transfer",F296=""),"Transfer needs ID",IF(AND(F296&lt;&gt;"",ABS(N(L296))&gt;0.009),"Unmatched transfer",IF(AND(LEFT(E296,6)="Rental",K296="Household"),"Rental row needs property",""))))))</f>
        <v/>
      </c>
    </row>
    <row r="297" customFormat="false" ht="15" hidden="false" customHeight="false" outlineLevel="0" collapsed="false">
      <c r="A297" s="21"/>
      <c r="D297" s="22"/>
      <c r="I297" s="23" t="str">
        <f aca="false">IF(E297="","",IFERROR(INDEX(Categories!$A$2:$A$200,MATCH(E297,Categories!$B$2:$B$200,0)),"Unknown"))</f>
        <v/>
      </c>
      <c r="J297" s="24" t="str">
        <f aca="false">IF(A297="","",DATE(YEAR(A297),MONTH(A297),1))</f>
        <v/>
      </c>
      <c r="K297" s="23" t="str">
        <f aca="false">IF(A297="","",IF(G297&lt;&gt;"",G297,IFERROR(INDEX(Accounts!$D$2:$D$40,MATCH(B297,Accounts!$A$2:$A$40,0)),"Household")))</f>
        <v/>
      </c>
      <c r="L297" s="25" t="str">
        <f aca="false">IF(F297="","",SUMIFS($D$2:$D$3001,$F$2:$F$3001,F297))</f>
        <v/>
      </c>
      <c r="M297" s="23" t="str">
        <f aca="false">IF(A297="","",IF(E297="","Uncategorized",IF(I297="Unknown","Unknown category",IF(AND(I297="Transfer",F297=""),"Transfer needs ID",IF(AND(F297&lt;&gt;"",ABS(N(L297))&gt;0.009),"Unmatched transfer",IF(AND(LEFT(E297,6)="Rental",K297="Household"),"Rental row needs property",""))))))</f>
        <v/>
      </c>
    </row>
    <row r="298" customFormat="false" ht="15" hidden="false" customHeight="false" outlineLevel="0" collapsed="false">
      <c r="A298" s="21"/>
      <c r="D298" s="22"/>
      <c r="I298" s="23" t="str">
        <f aca="false">IF(E298="","",IFERROR(INDEX(Categories!$A$2:$A$200,MATCH(E298,Categories!$B$2:$B$200,0)),"Unknown"))</f>
        <v/>
      </c>
      <c r="J298" s="24" t="str">
        <f aca="false">IF(A298="","",DATE(YEAR(A298),MONTH(A298),1))</f>
        <v/>
      </c>
      <c r="K298" s="23" t="str">
        <f aca="false">IF(A298="","",IF(G298&lt;&gt;"",G298,IFERROR(INDEX(Accounts!$D$2:$D$40,MATCH(B298,Accounts!$A$2:$A$40,0)),"Household")))</f>
        <v/>
      </c>
      <c r="L298" s="25" t="str">
        <f aca="false">IF(F298="","",SUMIFS($D$2:$D$3001,$F$2:$F$3001,F298))</f>
        <v/>
      </c>
      <c r="M298" s="23" t="str">
        <f aca="false">IF(A298="","",IF(E298="","Uncategorized",IF(I298="Unknown","Unknown category",IF(AND(I298="Transfer",F298=""),"Transfer needs ID",IF(AND(F298&lt;&gt;"",ABS(N(L298))&gt;0.009),"Unmatched transfer",IF(AND(LEFT(E298,6)="Rental",K298="Household"),"Rental row needs property",""))))))</f>
        <v/>
      </c>
    </row>
    <row r="299" customFormat="false" ht="15" hidden="false" customHeight="false" outlineLevel="0" collapsed="false">
      <c r="A299" s="21"/>
      <c r="D299" s="22"/>
      <c r="I299" s="23" t="str">
        <f aca="false">IF(E299="","",IFERROR(INDEX(Categories!$A$2:$A$200,MATCH(E299,Categories!$B$2:$B$200,0)),"Unknown"))</f>
        <v/>
      </c>
      <c r="J299" s="24" t="str">
        <f aca="false">IF(A299="","",DATE(YEAR(A299),MONTH(A299),1))</f>
        <v/>
      </c>
      <c r="K299" s="23" t="str">
        <f aca="false">IF(A299="","",IF(G299&lt;&gt;"",G299,IFERROR(INDEX(Accounts!$D$2:$D$40,MATCH(B299,Accounts!$A$2:$A$40,0)),"Household")))</f>
        <v/>
      </c>
      <c r="L299" s="25" t="str">
        <f aca="false">IF(F299="","",SUMIFS($D$2:$D$3001,$F$2:$F$3001,F299))</f>
        <v/>
      </c>
      <c r="M299" s="23" t="str">
        <f aca="false">IF(A299="","",IF(E299="","Uncategorized",IF(I299="Unknown","Unknown category",IF(AND(I299="Transfer",F299=""),"Transfer needs ID",IF(AND(F299&lt;&gt;"",ABS(N(L299))&gt;0.009),"Unmatched transfer",IF(AND(LEFT(E299,6)="Rental",K299="Household"),"Rental row needs property",""))))))</f>
        <v/>
      </c>
    </row>
    <row r="300" customFormat="false" ht="15" hidden="false" customHeight="false" outlineLevel="0" collapsed="false">
      <c r="A300" s="21"/>
      <c r="D300" s="22"/>
      <c r="I300" s="23" t="str">
        <f aca="false">IF(E300="","",IFERROR(INDEX(Categories!$A$2:$A$200,MATCH(E300,Categories!$B$2:$B$200,0)),"Unknown"))</f>
        <v/>
      </c>
      <c r="J300" s="24" t="str">
        <f aca="false">IF(A300="","",DATE(YEAR(A300),MONTH(A300),1))</f>
        <v/>
      </c>
      <c r="K300" s="23" t="str">
        <f aca="false">IF(A300="","",IF(G300&lt;&gt;"",G300,IFERROR(INDEX(Accounts!$D$2:$D$40,MATCH(B300,Accounts!$A$2:$A$40,0)),"Household")))</f>
        <v/>
      </c>
      <c r="L300" s="25" t="str">
        <f aca="false">IF(F300="","",SUMIFS($D$2:$D$3001,$F$2:$F$3001,F300))</f>
        <v/>
      </c>
      <c r="M300" s="23" t="str">
        <f aca="false">IF(A300="","",IF(E300="","Uncategorized",IF(I300="Unknown","Unknown category",IF(AND(I300="Transfer",F300=""),"Transfer needs ID",IF(AND(F300&lt;&gt;"",ABS(N(L300))&gt;0.009),"Unmatched transfer",IF(AND(LEFT(E300,6)="Rental",K300="Household"),"Rental row needs property",""))))))</f>
        <v/>
      </c>
    </row>
    <row r="301" customFormat="false" ht="15" hidden="false" customHeight="false" outlineLevel="0" collapsed="false">
      <c r="A301" s="21"/>
      <c r="D301" s="22"/>
      <c r="I301" s="23" t="str">
        <f aca="false">IF(E301="","",IFERROR(INDEX(Categories!$A$2:$A$200,MATCH(E301,Categories!$B$2:$B$200,0)),"Unknown"))</f>
        <v/>
      </c>
      <c r="J301" s="24" t="str">
        <f aca="false">IF(A301="","",DATE(YEAR(A301),MONTH(A301),1))</f>
        <v/>
      </c>
      <c r="K301" s="23" t="str">
        <f aca="false">IF(A301="","",IF(G301&lt;&gt;"",G301,IFERROR(INDEX(Accounts!$D$2:$D$40,MATCH(B301,Accounts!$A$2:$A$40,0)),"Household")))</f>
        <v/>
      </c>
      <c r="L301" s="25" t="str">
        <f aca="false">IF(F301="","",SUMIFS($D$2:$D$3001,$F$2:$F$3001,F301))</f>
        <v/>
      </c>
      <c r="M301" s="23" t="str">
        <f aca="false">IF(A301="","",IF(E301="","Uncategorized",IF(I301="Unknown","Unknown category",IF(AND(I301="Transfer",F301=""),"Transfer needs ID",IF(AND(F301&lt;&gt;"",ABS(N(L301))&gt;0.009),"Unmatched transfer",IF(AND(LEFT(E301,6)="Rental",K301="Household"),"Rental row needs property",""))))))</f>
        <v/>
      </c>
    </row>
    <row r="302" customFormat="false" ht="15" hidden="false" customHeight="false" outlineLevel="0" collapsed="false">
      <c r="A302" s="21"/>
      <c r="D302" s="22"/>
      <c r="I302" s="23" t="str">
        <f aca="false">IF(E302="","",IFERROR(INDEX(Categories!$A$2:$A$200,MATCH(E302,Categories!$B$2:$B$200,0)),"Unknown"))</f>
        <v/>
      </c>
      <c r="J302" s="24" t="str">
        <f aca="false">IF(A302="","",DATE(YEAR(A302),MONTH(A302),1))</f>
        <v/>
      </c>
      <c r="K302" s="23" t="str">
        <f aca="false">IF(A302="","",IF(G302&lt;&gt;"",G302,IFERROR(INDEX(Accounts!$D$2:$D$40,MATCH(B302,Accounts!$A$2:$A$40,0)),"Household")))</f>
        <v/>
      </c>
      <c r="L302" s="25" t="str">
        <f aca="false">IF(F302="","",SUMIFS($D$2:$D$3001,$F$2:$F$3001,F302))</f>
        <v/>
      </c>
      <c r="M302" s="23" t="str">
        <f aca="false">IF(A302="","",IF(E302="","Uncategorized",IF(I302="Unknown","Unknown category",IF(AND(I302="Transfer",F302=""),"Transfer needs ID",IF(AND(F302&lt;&gt;"",ABS(N(L302))&gt;0.009),"Unmatched transfer",IF(AND(LEFT(E302,6)="Rental",K302="Household"),"Rental row needs property",""))))))</f>
        <v/>
      </c>
    </row>
    <row r="303" customFormat="false" ht="15" hidden="false" customHeight="false" outlineLevel="0" collapsed="false">
      <c r="A303" s="21"/>
      <c r="D303" s="22"/>
      <c r="I303" s="23" t="str">
        <f aca="false">IF(E303="","",IFERROR(INDEX(Categories!$A$2:$A$200,MATCH(E303,Categories!$B$2:$B$200,0)),"Unknown"))</f>
        <v/>
      </c>
      <c r="J303" s="24" t="str">
        <f aca="false">IF(A303="","",DATE(YEAR(A303),MONTH(A303),1))</f>
        <v/>
      </c>
      <c r="K303" s="23" t="str">
        <f aca="false">IF(A303="","",IF(G303&lt;&gt;"",G303,IFERROR(INDEX(Accounts!$D$2:$D$40,MATCH(B303,Accounts!$A$2:$A$40,0)),"Household")))</f>
        <v/>
      </c>
      <c r="L303" s="25" t="str">
        <f aca="false">IF(F303="","",SUMIFS($D$2:$D$3001,$F$2:$F$3001,F303))</f>
        <v/>
      </c>
      <c r="M303" s="23" t="str">
        <f aca="false">IF(A303="","",IF(E303="","Uncategorized",IF(I303="Unknown","Unknown category",IF(AND(I303="Transfer",F303=""),"Transfer needs ID",IF(AND(F303&lt;&gt;"",ABS(N(L303))&gt;0.009),"Unmatched transfer",IF(AND(LEFT(E303,6)="Rental",K303="Household"),"Rental row needs property",""))))))</f>
        <v/>
      </c>
    </row>
    <row r="304" customFormat="false" ht="15" hidden="false" customHeight="false" outlineLevel="0" collapsed="false">
      <c r="A304" s="21"/>
      <c r="D304" s="22"/>
      <c r="I304" s="23" t="str">
        <f aca="false">IF(E304="","",IFERROR(INDEX(Categories!$A$2:$A$200,MATCH(E304,Categories!$B$2:$B$200,0)),"Unknown"))</f>
        <v/>
      </c>
      <c r="J304" s="24" t="str">
        <f aca="false">IF(A304="","",DATE(YEAR(A304),MONTH(A304),1))</f>
        <v/>
      </c>
      <c r="K304" s="23" t="str">
        <f aca="false">IF(A304="","",IF(G304&lt;&gt;"",G304,IFERROR(INDEX(Accounts!$D$2:$D$40,MATCH(B304,Accounts!$A$2:$A$40,0)),"Household")))</f>
        <v/>
      </c>
      <c r="L304" s="25" t="str">
        <f aca="false">IF(F304="","",SUMIFS($D$2:$D$3001,$F$2:$F$3001,F304))</f>
        <v/>
      </c>
      <c r="M304" s="23" t="str">
        <f aca="false">IF(A304="","",IF(E304="","Uncategorized",IF(I304="Unknown","Unknown category",IF(AND(I304="Transfer",F304=""),"Transfer needs ID",IF(AND(F304&lt;&gt;"",ABS(N(L304))&gt;0.009),"Unmatched transfer",IF(AND(LEFT(E304,6)="Rental",K304="Household"),"Rental row needs property",""))))))</f>
        <v/>
      </c>
    </row>
    <row r="305" customFormat="false" ht="15" hidden="false" customHeight="false" outlineLevel="0" collapsed="false">
      <c r="A305" s="21"/>
      <c r="D305" s="22"/>
      <c r="I305" s="23" t="str">
        <f aca="false">IF(E305="","",IFERROR(INDEX(Categories!$A$2:$A$200,MATCH(E305,Categories!$B$2:$B$200,0)),"Unknown"))</f>
        <v/>
      </c>
      <c r="J305" s="24" t="str">
        <f aca="false">IF(A305="","",DATE(YEAR(A305),MONTH(A305),1))</f>
        <v/>
      </c>
      <c r="K305" s="23" t="str">
        <f aca="false">IF(A305="","",IF(G305&lt;&gt;"",G305,IFERROR(INDEX(Accounts!$D$2:$D$40,MATCH(B305,Accounts!$A$2:$A$40,0)),"Household")))</f>
        <v/>
      </c>
      <c r="L305" s="25" t="str">
        <f aca="false">IF(F305="","",SUMIFS($D$2:$D$3001,$F$2:$F$3001,F305))</f>
        <v/>
      </c>
      <c r="M305" s="23" t="str">
        <f aca="false">IF(A305="","",IF(E305="","Uncategorized",IF(I305="Unknown","Unknown category",IF(AND(I305="Transfer",F305=""),"Transfer needs ID",IF(AND(F305&lt;&gt;"",ABS(N(L305))&gt;0.009),"Unmatched transfer",IF(AND(LEFT(E305,6)="Rental",K305="Household"),"Rental row needs property",""))))))</f>
        <v/>
      </c>
    </row>
    <row r="306" customFormat="false" ht="15" hidden="false" customHeight="false" outlineLevel="0" collapsed="false">
      <c r="A306" s="21"/>
      <c r="D306" s="22"/>
      <c r="I306" s="23" t="str">
        <f aca="false">IF(E306="","",IFERROR(INDEX(Categories!$A$2:$A$200,MATCH(E306,Categories!$B$2:$B$200,0)),"Unknown"))</f>
        <v/>
      </c>
      <c r="J306" s="24" t="str">
        <f aca="false">IF(A306="","",DATE(YEAR(A306),MONTH(A306),1))</f>
        <v/>
      </c>
      <c r="K306" s="23" t="str">
        <f aca="false">IF(A306="","",IF(G306&lt;&gt;"",G306,IFERROR(INDEX(Accounts!$D$2:$D$40,MATCH(B306,Accounts!$A$2:$A$40,0)),"Household")))</f>
        <v/>
      </c>
      <c r="L306" s="25" t="str">
        <f aca="false">IF(F306="","",SUMIFS($D$2:$D$3001,$F$2:$F$3001,F306))</f>
        <v/>
      </c>
      <c r="M306" s="23" t="str">
        <f aca="false">IF(A306="","",IF(E306="","Uncategorized",IF(I306="Unknown","Unknown category",IF(AND(I306="Transfer",F306=""),"Transfer needs ID",IF(AND(F306&lt;&gt;"",ABS(N(L306))&gt;0.009),"Unmatched transfer",IF(AND(LEFT(E306,6)="Rental",K306="Household"),"Rental row needs property",""))))))</f>
        <v/>
      </c>
    </row>
    <row r="307" customFormat="false" ht="15" hidden="false" customHeight="false" outlineLevel="0" collapsed="false">
      <c r="A307" s="21"/>
      <c r="D307" s="22"/>
      <c r="I307" s="23" t="str">
        <f aca="false">IF(E307="","",IFERROR(INDEX(Categories!$A$2:$A$200,MATCH(E307,Categories!$B$2:$B$200,0)),"Unknown"))</f>
        <v/>
      </c>
      <c r="J307" s="24" t="str">
        <f aca="false">IF(A307="","",DATE(YEAR(A307),MONTH(A307),1))</f>
        <v/>
      </c>
      <c r="K307" s="23" t="str">
        <f aca="false">IF(A307="","",IF(G307&lt;&gt;"",G307,IFERROR(INDEX(Accounts!$D$2:$D$40,MATCH(B307,Accounts!$A$2:$A$40,0)),"Household")))</f>
        <v/>
      </c>
      <c r="L307" s="25" t="str">
        <f aca="false">IF(F307="","",SUMIFS($D$2:$D$3001,$F$2:$F$3001,F307))</f>
        <v/>
      </c>
      <c r="M307" s="23" t="str">
        <f aca="false">IF(A307="","",IF(E307="","Uncategorized",IF(I307="Unknown","Unknown category",IF(AND(I307="Transfer",F307=""),"Transfer needs ID",IF(AND(F307&lt;&gt;"",ABS(N(L307))&gt;0.009),"Unmatched transfer",IF(AND(LEFT(E307,6)="Rental",K307="Household"),"Rental row needs property",""))))))</f>
        <v/>
      </c>
    </row>
    <row r="308" customFormat="false" ht="15" hidden="false" customHeight="false" outlineLevel="0" collapsed="false">
      <c r="A308" s="21"/>
      <c r="D308" s="22"/>
      <c r="I308" s="23" t="str">
        <f aca="false">IF(E308="","",IFERROR(INDEX(Categories!$A$2:$A$200,MATCH(E308,Categories!$B$2:$B$200,0)),"Unknown"))</f>
        <v/>
      </c>
      <c r="J308" s="24" t="str">
        <f aca="false">IF(A308="","",DATE(YEAR(A308),MONTH(A308),1))</f>
        <v/>
      </c>
      <c r="K308" s="23" t="str">
        <f aca="false">IF(A308="","",IF(G308&lt;&gt;"",G308,IFERROR(INDEX(Accounts!$D$2:$D$40,MATCH(B308,Accounts!$A$2:$A$40,0)),"Household")))</f>
        <v/>
      </c>
      <c r="L308" s="25" t="str">
        <f aca="false">IF(F308="","",SUMIFS($D$2:$D$3001,$F$2:$F$3001,F308))</f>
        <v/>
      </c>
      <c r="M308" s="23" t="str">
        <f aca="false">IF(A308="","",IF(E308="","Uncategorized",IF(I308="Unknown","Unknown category",IF(AND(I308="Transfer",F308=""),"Transfer needs ID",IF(AND(F308&lt;&gt;"",ABS(N(L308))&gt;0.009),"Unmatched transfer",IF(AND(LEFT(E308,6)="Rental",K308="Household"),"Rental row needs property",""))))))</f>
        <v/>
      </c>
    </row>
    <row r="309" customFormat="false" ht="15" hidden="false" customHeight="false" outlineLevel="0" collapsed="false">
      <c r="A309" s="21"/>
      <c r="D309" s="22"/>
      <c r="I309" s="23" t="str">
        <f aca="false">IF(E309="","",IFERROR(INDEX(Categories!$A$2:$A$200,MATCH(E309,Categories!$B$2:$B$200,0)),"Unknown"))</f>
        <v/>
      </c>
      <c r="J309" s="24" t="str">
        <f aca="false">IF(A309="","",DATE(YEAR(A309),MONTH(A309),1))</f>
        <v/>
      </c>
      <c r="K309" s="23" t="str">
        <f aca="false">IF(A309="","",IF(G309&lt;&gt;"",G309,IFERROR(INDEX(Accounts!$D$2:$D$40,MATCH(B309,Accounts!$A$2:$A$40,0)),"Household")))</f>
        <v/>
      </c>
      <c r="L309" s="25" t="str">
        <f aca="false">IF(F309="","",SUMIFS($D$2:$D$3001,$F$2:$F$3001,F309))</f>
        <v/>
      </c>
      <c r="M309" s="23" t="str">
        <f aca="false">IF(A309="","",IF(E309="","Uncategorized",IF(I309="Unknown","Unknown category",IF(AND(I309="Transfer",F309=""),"Transfer needs ID",IF(AND(F309&lt;&gt;"",ABS(N(L309))&gt;0.009),"Unmatched transfer",IF(AND(LEFT(E309,6)="Rental",K309="Household"),"Rental row needs property",""))))))</f>
        <v/>
      </c>
    </row>
    <row r="310" customFormat="false" ht="15" hidden="false" customHeight="false" outlineLevel="0" collapsed="false">
      <c r="A310" s="21"/>
      <c r="D310" s="22"/>
      <c r="I310" s="23" t="str">
        <f aca="false">IF(E310="","",IFERROR(INDEX(Categories!$A$2:$A$200,MATCH(E310,Categories!$B$2:$B$200,0)),"Unknown"))</f>
        <v/>
      </c>
      <c r="J310" s="24" t="str">
        <f aca="false">IF(A310="","",DATE(YEAR(A310),MONTH(A310),1))</f>
        <v/>
      </c>
      <c r="K310" s="23" t="str">
        <f aca="false">IF(A310="","",IF(G310&lt;&gt;"",G310,IFERROR(INDEX(Accounts!$D$2:$D$40,MATCH(B310,Accounts!$A$2:$A$40,0)),"Household")))</f>
        <v/>
      </c>
      <c r="L310" s="25" t="str">
        <f aca="false">IF(F310="","",SUMIFS($D$2:$D$3001,$F$2:$F$3001,F310))</f>
        <v/>
      </c>
      <c r="M310" s="23" t="str">
        <f aca="false">IF(A310="","",IF(E310="","Uncategorized",IF(I310="Unknown","Unknown category",IF(AND(I310="Transfer",F310=""),"Transfer needs ID",IF(AND(F310&lt;&gt;"",ABS(N(L310))&gt;0.009),"Unmatched transfer",IF(AND(LEFT(E310,6)="Rental",K310="Household"),"Rental row needs property",""))))))</f>
        <v/>
      </c>
    </row>
    <row r="311" customFormat="false" ht="15" hidden="false" customHeight="false" outlineLevel="0" collapsed="false">
      <c r="A311" s="21"/>
      <c r="D311" s="22"/>
      <c r="I311" s="23" t="str">
        <f aca="false">IF(E311="","",IFERROR(INDEX(Categories!$A$2:$A$200,MATCH(E311,Categories!$B$2:$B$200,0)),"Unknown"))</f>
        <v/>
      </c>
      <c r="J311" s="24" t="str">
        <f aca="false">IF(A311="","",DATE(YEAR(A311),MONTH(A311),1))</f>
        <v/>
      </c>
      <c r="K311" s="23" t="str">
        <f aca="false">IF(A311="","",IF(G311&lt;&gt;"",G311,IFERROR(INDEX(Accounts!$D$2:$D$40,MATCH(B311,Accounts!$A$2:$A$40,0)),"Household")))</f>
        <v/>
      </c>
      <c r="L311" s="25" t="str">
        <f aca="false">IF(F311="","",SUMIFS($D$2:$D$3001,$F$2:$F$3001,F311))</f>
        <v/>
      </c>
      <c r="M311" s="23" t="str">
        <f aca="false">IF(A311="","",IF(E311="","Uncategorized",IF(I311="Unknown","Unknown category",IF(AND(I311="Transfer",F311=""),"Transfer needs ID",IF(AND(F311&lt;&gt;"",ABS(N(L311))&gt;0.009),"Unmatched transfer",IF(AND(LEFT(E311,6)="Rental",K311="Household"),"Rental row needs property",""))))))</f>
        <v/>
      </c>
    </row>
    <row r="312" customFormat="false" ht="15" hidden="false" customHeight="false" outlineLevel="0" collapsed="false">
      <c r="A312" s="21"/>
      <c r="D312" s="22"/>
      <c r="I312" s="23" t="str">
        <f aca="false">IF(E312="","",IFERROR(INDEX(Categories!$A$2:$A$200,MATCH(E312,Categories!$B$2:$B$200,0)),"Unknown"))</f>
        <v/>
      </c>
      <c r="J312" s="24" t="str">
        <f aca="false">IF(A312="","",DATE(YEAR(A312),MONTH(A312),1))</f>
        <v/>
      </c>
      <c r="K312" s="23" t="str">
        <f aca="false">IF(A312="","",IF(G312&lt;&gt;"",G312,IFERROR(INDEX(Accounts!$D$2:$D$40,MATCH(B312,Accounts!$A$2:$A$40,0)),"Household")))</f>
        <v/>
      </c>
      <c r="L312" s="25" t="str">
        <f aca="false">IF(F312="","",SUMIFS($D$2:$D$3001,$F$2:$F$3001,F312))</f>
        <v/>
      </c>
      <c r="M312" s="23" t="str">
        <f aca="false">IF(A312="","",IF(E312="","Uncategorized",IF(I312="Unknown","Unknown category",IF(AND(I312="Transfer",F312=""),"Transfer needs ID",IF(AND(F312&lt;&gt;"",ABS(N(L312))&gt;0.009),"Unmatched transfer",IF(AND(LEFT(E312,6)="Rental",K312="Household"),"Rental row needs property",""))))))</f>
        <v/>
      </c>
    </row>
    <row r="313" customFormat="false" ht="15" hidden="false" customHeight="false" outlineLevel="0" collapsed="false">
      <c r="A313" s="21"/>
      <c r="D313" s="22"/>
      <c r="I313" s="23" t="str">
        <f aca="false">IF(E313="","",IFERROR(INDEX(Categories!$A$2:$A$200,MATCH(E313,Categories!$B$2:$B$200,0)),"Unknown"))</f>
        <v/>
      </c>
      <c r="J313" s="24" t="str">
        <f aca="false">IF(A313="","",DATE(YEAR(A313),MONTH(A313),1))</f>
        <v/>
      </c>
      <c r="K313" s="23" t="str">
        <f aca="false">IF(A313="","",IF(G313&lt;&gt;"",G313,IFERROR(INDEX(Accounts!$D$2:$D$40,MATCH(B313,Accounts!$A$2:$A$40,0)),"Household")))</f>
        <v/>
      </c>
      <c r="L313" s="25" t="str">
        <f aca="false">IF(F313="","",SUMIFS($D$2:$D$3001,$F$2:$F$3001,F313))</f>
        <v/>
      </c>
      <c r="M313" s="23" t="str">
        <f aca="false">IF(A313="","",IF(E313="","Uncategorized",IF(I313="Unknown","Unknown category",IF(AND(I313="Transfer",F313=""),"Transfer needs ID",IF(AND(F313&lt;&gt;"",ABS(N(L313))&gt;0.009),"Unmatched transfer",IF(AND(LEFT(E313,6)="Rental",K313="Household"),"Rental row needs property",""))))))</f>
        <v/>
      </c>
    </row>
    <row r="314" customFormat="false" ht="15" hidden="false" customHeight="false" outlineLevel="0" collapsed="false">
      <c r="A314" s="21"/>
      <c r="D314" s="22"/>
      <c r="I314" s="23" t="str">
        <f aca="false">IF(E314="","",IFERROR(INDEX(Categories!$A$2:$A$200,MATCH(E314,Categories!$B$2:$B$200,0)),"Unknown"))</f>
        <v/>
      </c>
      <c r="J314" s="24" t="str">
        <f aca="false">IF(A314="","",DATE(YEAR(A314),MONTH(A314),1))</f>
        <v/>
      </c>
      <c r="K314" s="23" t="str">
        <f aca="false">IF(A314="","",IF(G314&lt;&gt;"",G314,IFERROR(INDEX(Accounts!$D$2:$D$40,MATCH(B314,Accounts!$A$2:$A$40,0)),"Household")))</f>
        <v/>
      </c>
      <c r="L314" s="25" t="str">
        <f aca="false">IF(F314="","",SUMIFS($D$2:$D$3001,$F$2:$F$3001,F314))</f>
        <v/>
      </c>
      <c r="M314" s="23" t="str">
        <f aca="false">IF(A314="","",IF(E314="","Uncategorized",IF(I314="Unknown","Unknown category",IF(AND(I314="Transfer",F314=""),"Transfer needs ID",IF(AND(F314&lt;&gt;"",ABS(N(L314))&gt;0.009),"Unmatched transfer",IF(AND(LEFT(E314,6)="Rental",K314="Household"),"Rental row needs property",""))))))</f>
        <v/>
      </c>
    </row>
    <row r="315" customFormat="false" ht="15" hidden="false" customHeight="false" outlineLevel="0" collapsed="false">
      <c r="A315" s="21"/>
      <c r="D315" s="22"/>
      <c r="I315" s="23" t="str">
        <f aca="false">IF(E315="","",IFERROR(INDEX(Categories!$A$2:$A$200,MATCH(E315,Categories!$B$2:$B$200,0)),"Unknown"))</f>
        <v/>
      </c>
      <c r="J315" s="24" t="str">
        <f aca="false">IF(A315="","",DATE(YEAR(A315),MONTH(A315),1))</f>
        <v/>
      </c>
      <c r="K315" s="23" t="str">
        <f aca="false">IF(A315="","",IF(G315&lt;&gt;"",G315,IFERROR(INDEX(Accounts!$D$2:$D$40,MATCH(B315,Accounts!$A$2:$A$40,0)),"Household")))</f>
        <v/>
      </c>
      <c r="L315" s="25" t="str">
        <f aca="false">IF(F315="","",SUMIFS($D$2:$D$3001,$F$2:$F$3001,F315))</f>
        <v/>
      </c>
      <c r="M315" s="23" t="str">
        <f aca="false">IF(A315="","",IF(E315="","Uncategorized",IF(I315="Unknown","Unknown category",IF(AND(I315="Transfer",F315=""),"Transfer needs ID",IF(AND(F315&lt;&gt;"",ABS(N(L315))&gt;0.009),"Unmatched transfer",IF(AND(LEFT(E315,6)="Rental",K315="Household"),"Rental row needs property",""))))))</f>
        <v/>
      </c>
    </row>
    <row r="316" customFormat="false" ht="15" hidden="false" customHeight="false" outlineLevel="0" collapsed="false">
      <c r="A316" s="21"/>
      <c r="D316" s="22"/>
      <c r="I316" s="23" t="str">
        <f aca="false">IF(E316="","",IFERROR(INDEX(Categories!$A$2:$A$200,MATCH(E316,Categories!$B$2:$B$200,0)),"Unknown"))</f>
        <v/>
      </c>
      <c r="J316" s="24" t="str">
        <f aca="false">IF(A316="","",DATE(YEAR(A316),MONTH(A316),1))</f>
        <v/>
      </c>
      <c r="K316" s="23" t="str">
        <f aca="false">IF(A316="","",IF(G316&lt;&gt;"",G316,IFERROR(INDEX(Accounts!$D$2:$D$40,MATCH(B316,Accounts!$A$2:$A$40,0)),"Household")))</f>
        <v/>
      </c>
      <c r="L316" s="25" t="str">
        <f aca="false">IF(F316="","",SUMIFS($D$2:$D$3001,$F$2:$F$3001,F316))</f>
        <v/>
      </c>
      <c r="M316" s="23" t="str">
        <f aca="false">IF(A316="","",IF(E316="","Uncategorized",IF(I316="Unknown","Unknown category",IF(AND(I316="Transfer",F316=""),"Transfer needs ID",IF(AND(F316&lt;&gt;"",ABS(N(L316))&gt;0.009),"Unmatched transfer",IF(AND(LEFT(E316,6)="Rental",K316="Household"),"Rental row needs property",""))))))</f>
        <v/>
      </c>
    </row>
    <row r="317" customFormat="false" ht="15" hidden="false" customHeight="false" outlineLevel="0" collapsed="false">
      <c r="A317" s="21"/>
      <c r="D317" s="22"/>
      <c r="I317" s="23" t="str">
        <f aca="false">IF(E317="","",IFERROR(INDEX(Categories!$A$2:$A$200,MATCH(E317,Categories!$B$2:$B$200,0)),"Unknown"))</f>
        <v/>
      </c>
      <c r="J317" s="24" t="str">
        <f aca="false">IF(A317="","",DATE(YEAR(A317),MONTH(A317),1))</f>
        <v/>
      </c>
      <c r="K317" s="23" t="str">
        <f aca="false">IF(A317="","",IF(G317&lt;&gt;"",G317,IFERROR(INDEX(Accounts!$D$2:$D$40,MATCH(B317,Accounts!$A$2:$A$40,0)),"Household")))</f>
        <v/>
      </c>
      <c r="L317" s="25" t="str">
        <f aca="false">IF(F317="","",SUMIFS($D$2:$D$3001,$F$2:$F$3001,F317))</f>
        <v/>
      </c>
      <c r="M317" s="23" t="str">
        <f aca="false">IF(A317="","",IF(E317="","Uncategorized",IF(I317="Unknown","Unknown category",IF(AND(I317="Transfer",F317=""),"Transfer needs ID",IF(AND(F317&lt;&gt;"",ABS(N(L317))&gt;0.009),"Unmatched transfer",IF(AND(LEFT(E317,6)="Rental",K317="Household"),"Rental row needs property",""))))))</f>
        <v/>
      </c>
    </row>
    <row r="318" customFormat="false" ht="15" hidden="false" customHeight="false" outlineLevel="0" collapsed="false">
      <c r="A318" s="21"/>
      <c r="D318" s="22"/>
      <c r="I318" s="23" t="str">
        <f aca="false">IF(E318="","",IFERROR(INDEX(Categories!$A$2:$A$200,MATCH(E318,Categories!$B$2:$B$200,0)),"Unknown"))</f>
        <v/>
      </c>
      <c r="J318" s="24" t="str">
        <f aca="false">IF(A318="","",DATE(YEAR(A318),MONTH(A318),1))</f>
        <v/>
      </c>
      <c r="K318" s="23" t="str">
        <f aca="false">IF(A318="","",IF(G318&lt;&gt;"",G318,IFERROR(INDEX(Accounts!$D$2:$D$40,MATCH(B318,Accounts!$A$2:$A$40,0)),"Household")))</f>
        <v/>
      </c>
      <c r="L318" s="25" t="str">
        <f aca="false">IF(F318="","",SUMIFS($D$2:$D$3001,$F$2:$F$3001,F318))</f>
        <v/>
      </c>
      <c r="M318" s="23" t="str">
        <f aca="false">IF(A318="","",IF(E318="","Uncategorized",IF(I318="Unknown","Unknown category",IF(AND(I318="Transfer",F318=""),"Transfer needs ID",IF(AND(F318&lt;&gt;"",ABS(N(L318))&gt;0.009),"Unmatched transfer",IF(AND(LEFT(E318,6)="Rental",K318="Household"),"Rental row needs property",""))))))</f>
        <v/>
      </c>
    </row>
    <row r="319" customFormat="false" ht="15" hidden="false" customHeight="false" outlineLevel="0" collapsed="false">
      <c r="A319" s="21"/>
      <c r="D319" s="22"/>
      <c r="I319" s="23" t="str">
        <f aca="false">IF(E319="","",IFERROR(INDEX(Categories!$A$2:$A$200,MATCH(E319,Categories!$B$2:$B$200,0)),"Unknown"))</f>
        <v/>
      </c>
      <c r="J319" s="24" t="str">
        <f aca="false">IF(A319="","",DATE(YEAR(A319),MONTH(A319),1))</f>
        <v/>
      </c>
      <c r="K319" s="23" t="str">
        <f aca="false">IF(A319="","",IF(G319&lt;&gt;"",G319,IFERROR(INDEX(Accounts!$D$2:$D$40,MATCH(B319,Accounts!$A$2:$A$40,0)),"Household")))</f>
        <v/>
      </c>
      <c r="L319" s="25" t="str">
        <f aca="false">IF(F319="","",SUMIFS($D$2:$D$3001,$F$2:$F$3001,F319))</f>
        <v/>
      </c>
      <c r="M319" s="23" t="str">
        <f aca="false">IF(A319="","",IF(E319="","Uncategorized",IF(I319="Unknown","Unknown category",IF(AND(I319="Transfer",F319=""),"Transfer needs ID",IF(AND(F319&lt;&gt;"",ABS(N(L319))&gt;0.009),"Unmatched transfer",IF(AND(LEFT(E319,6)="Rental",K319="Household"),"Rental row needs property",""))))))</f>
        <v/>
      </c>
    </row>
    <row r="320" customFormat="false" ht="15" hidden="false" customHeight="false" outlineLevel="0" collapsed="false">
      <c r="A320" s="21"/>
      <c r="D320" s="22"/>
      <c r="I320" s="23" t="str">
        <f aca="false">IF(E320="","",IFERROR(INDEX(Categories!$A$2:$A$200,MATCH(E320,Categories!$B$2:$B$200,0)),"Unknown"))</f>
        <v/>
      </c>
      <c r="J320" s="24" t="str">
        <f aca="false">IF(A320="","",DATE(YEAR(A320),MONTH(A320),1))</f>
        <v/>
      </c>
      <c r="K320" s="23" t="str">
        <f aca="false">IF(A320="","",IF(G320&lt;&gt;"",G320,IFERROR(INDEX(Accounts!$D$2:$D$40,MATCH(B320,Accounts!$A$2:$A$40,0)),"Household")))</f>
        <v/>
      </c>
      <c r="L320" s="25" t="str">
        <f aca="false">IF(F320="","",SUMIFS($D$2:$D$3001,$F$2:$F$3001,F320))</f>
        <v/>
      </c>
      <c r="M320" s="23" t="str">
        <f aca="false">IF(A320="","",IF(E320="","Uncategorized",IF(I320="Unknown","Unknown category",IF(AND(I320="Transfer",F320=""),"Transfer needs ID",IF(AND(F320&lt;&gt;"",ABS(N(L320))&gt;0.009),"Unmatched transfer",IF(AND(LEFT(E320,6)="Rental",K320="Household"),"Rental row needs property",""))))))</f>
        <v/>
      </c>
    </row>
    <row r="321" customFormat="false" ht="15" hidden="false" customHeight="false" outlineLevel="0" collapsed="false">
      <c r="A321" s="21"/>
      <c r="D321" s="22"/>
      <c r="I321" s="23" t="str">
        <f aca="false">IF(E321="","",IFERROR(INDEX(Categories!$A$2:$A$200,MATCH(E321,Categories!$B$2:$B$200,0)),"Unknown"))</f>
        <v/>
      </c>
      <c r="J321" s="24" t="str">
        <f aca="false">IF(A321="","",DATE(YEAR(A321),MONTH(A321),1))</f>
        <v/>
      </c>
      <c r="K321" s="23" t="str">
        <f aca="false">IF(A321="","",IF(G321&lt;&gt;"",G321,IFERROR(INDEX(Accounts!$D$2:$D$40,MATCH(B321,Accounts!$A$2:$A$40,0)),"Household")))</f>
        <v/>
      </c>
      <c r="L321" s="25" t="str">
        <f aca="false">IF(F321="","",SUMIFS($D$2:$D$3001,$F$2:$F$3001,F321))</f>
        <v/>
      </c>
      <c r="M321" s="23" t="str">
        <f aca="false">IF(A321="","",IF(E321="","Uncategorized",IF(I321="Unknown","Unknown category",IF(AND(I321="Transfer",F321=""),"Transfer needs ID",IF(AND(F321&lt;&gt;"",ABS(N(L321))&gt;0.009),"Unmatched transfer",IF(AND(LEFT(E321,6)="Rental",K321="Household"),"Rental row needs property",""))))))</f>
        <v/>
      </c>
    </row>
    <row r="322" customFormat="false" ht="15" hidden="false" customHeight="false" outlineLevel="0" collapsed="false">
      <c r="A322" s="21"/>
      <c r="D322" s="22"/>
      <c r="I322" s="23" t="str">
        <f aca="false">IF(E322="","",IFERROR(INDEX(Categories!$A$2:$A$200,MATCH(E322,Categories!$B$2:$B$200,0)),"Unknown"))</f>
        <v/>
      </c>
      <c r="J322" s="24" t="str">
        <f aca="false">IF(A322="","",DATE(YEAR(A322),MONTH(A322),1))</f>
        <v/>
      </c>
      <c r="K322" s="23" t="str">
        <f aca="false">IF(A322="","",IF(G322&lt;&gt;"",G322,IFERROR(INDEX(Accounts!$D$2:$D$40,MATCH(B322,Accounts!$A$2:$A$40,0)),"Household")))</f>
        <v/>
      </c>
      <c r="L322" s="25" t="str">
        <f aca="false">IF(F322="","",SUMIFS($D$2:$D$3001,$F$2:$F$3001,F322))</f>
        <v/>
      </c>
      <c r="M322" s="23" t="str">
        <f aca="false">IF(A322="","",IF(E322="","Uncategorized",IF(I322="Unknown","Unknown category",IF(AND(I322="Transfer",F322=""),"Transfer needs ID",IF(AND(F322&lt;&gt;"",ABS(N(L322))&gt;0.009),"Unmatched transfer",IF(AND(LEFT(E322,6)="Rental",K322="Household"),"Rental row needs property",""))))))</f>
        <v/>
      </c>
    </row>
    <row r="323" customFormat="false" ht="15" hidden="false" customHeight="false" outlineLevel="0" collapsed="false">
      <c r="A323" s="21"/>
      <c r="D323" s="22"/>
      <c r="I323" s="23" t="str">
        <f aca="false">IF(E323="","",IFERROR(INDEX(Categories!$A$2:$A$200,MATCH(E323,Categories!$B$2:$B$200,0)),"Unknown"))</f>
        <v/>
      </c>
      <c r="J323" s="24" t="str">
        <f aca="false">IF(A323="","",DATE(YEAR(A323),MONTH(A323),1))</f>
        <v/>
      </c>
      <c r="K323" s="23" t="str">
        <f aca="false">IF(A323="","",IF(G323&lt;&gt;"",G323,IFERROR(INDEX(Accounts!$D$2:$D$40,MATCH(B323,Accounts!$A$2:$A$40,0)),"Household")))</f>
        <v/>
      </c>
      <c r="L323" s="25" t="str">
        <f aca="false">IF(F323="","",SUMIFS($D$2:$D$3001,$F$2:$F$3001,F323))</f>
        <v/>
      </c>
      <c r="M323" s="23" t="str">
        <f aca="false">IF(A323="","",IF(E323="","Uncategorized",IF(I323="Unknown","Unknown category",IF(AND(I323="Transfer",F323=""),"Transfer needs ID",IF(AND(F323&lt;&gt;"",ABS(N(L323))&gt;0.009),"Unmatched transfer",IF(AND(LEFT(E323,6)="Rental",K323="Household"),"Rental row needs property",""))))))</f>
        <v/>
      </c>
    </row>
    <row r="324" customFormat="false" ht="15" hidden="false" customHeight="false" outlineLevel="0" collapsed="false">
      <c r="A324" s="21"/>
      <c r="D324" s="22"/>
      <c r="I324" s="23" t="str">
        <f aca="false">IF(E324="","",IFERROR(INDEX(Categories!$A$2:$A$200,MATCH(E324,Categories!$B$2:$B$200,0)),"Unknown"))</f>
        <v/>
      </c>
      <c r="J324" s="24" t="str">
        <f aca="false">IF(A324="","",DATE(YEAR(A324),MONTH(A324),1))</f>
        <v/>
      </c>
      <c r="K324" s="23" t="str">
        <f aca="false">IF(A324="","",IF(G324&lt;&gt;"",G324,IFERROR(INDEX(Accounts!$D$2:$D$40,MATCH(B324,Accounts!$A$2:$A$40,0)),"Household")))</f>
        <v/>
      </c>
      <c r="L324" s="25" t="str">
        <f aca="false">IF(F324="","",SUMIFS($D$2:$D$3001,$F$2:$F$3001,F324))</f>
        <v/>
      </c>
      <c r="M324" s="23" t="str">
        <f aca="false">IF(A324="","",IF(E324="","Uncategorized",IF(I324="Unknown","Unknown category",IF(AND(I324="Transfer",F324=""),"Transfer needs ID",IF(AND(F324&lt;&gt;"",ABS(N(L324))&gt;0.009),"Unmatched transfer",IF(AND(LEFT(E324,6)="Rental",K324="Household"),"Rental row needs property",""))))))</f>
        <v/>
      </c>
    </row>
    <row r="325" customFormat="false" ht="15" hidden="false" customHeight="false" outlineLevel="0" collapsed="false">
      <c r="A325" s="21"/>
      <c r="D325" s="22"/>
      <c r="I325" s="23" t="str">
        <f aca="false">IF(E325="","",IFERROR(INDEX(Categories!$A$2:$A$200,MATCH(E325,Categories!$B$2:$B$200,0)),"Unknown"))</f>
        <v/>
      </c>
      <c r="J325" s="24" t="str">
        <f aca="false">IF(A325="","",DATE(YEAR(A325),MONTH(A325),1))</f>
        <v/>
      </c>
      <c r="K325" s="23" t="str">
        <f aca="false">IF(A325="","",IF(G325&lt;&gt;"",G325,IFERROR(INDEX(Accounts!$D$2:$D$40,MATCH(B325,Accounts!$A$2:$A$40,0)),"Household")))</f>
        <v/>
      </c>
      <c r="L325" s="25" t="str">
        <f aca="false">IF(F325="","",SUMIFS($D$2:$D$3001,$F$2:$F$3001,F325))</f>
        <v/>
      </c>
      <c r="M325" s="23" t="str">
        <f aca="false">IF(A325="","",IF(E325="","Uncategorized",IF(I325="Unknown","Unknown category",IF(AND(I325="Transfer",F325=""),"Transfer needs ID",IF(AND(F325&lt;&gt;"",ABS(N(L325))&gt;0.009),"Unmatched transfer",IF(AND(LEFT(E325,6)="Rental",K325="Household"),"Rental row needs property",""))))))</f>
        <v/>
      </c>
    </row>
    <row r="326" customFormat="false" ht="15" hidden="false" customHeight="false" outlineLevel="0" collapsed="false">
      <c r="A326" s="21"/>
      <c r="D326" s="22"/>
      <c r="I326" s="23" t="str">
        <f aca="false">IF(E326="","",IFERROR(INDEX(Categories!$A$2:$A$200,MATCH(E326,Categories!$B$2:$B$200,0)),"Unknown"))</f>
        <v/>
      </c>
      <c r="J326" s="24" t="str">
        <f aca="false">IF(A326="","",DATE(YEAR(A326),MONTH(A326),1))</f>
        <v/>
      </c>
      <c r="K326" s="23" t="str">
        <f aca="false">IF(A326="","",IF(G326&lt;&gt;"",G326,IFERROR(INDEX(Accounts!$D$2:$D$40,MATCH(B326,Accounts!$A$2:$A$40,0)),"Household")))</f>
        <v/>
      </c>
      <c r="L326" s="25" t="str">
        <f aca="false">IF(F326="","",SUMIFS($D$2:$D$3001,$F$2:$F$3001,F326))</f>
        <v/>
      </c>
      <c r="M326" s="23" t="str">
        <f aca="false">IF(A326="","",IF(E326="","Uncategorized",IF(I326="Unknown","Unknown category",IF(AND(I326="Transfer",F326=""),"Transfer needs ID",IF(AND(F326&lt;&gt;"",ABS(N(L326))&gt;0.009),"Unmatched transfer",IF(AND(LEFT(E326,6)="Rental",K326="Household"),"Rental row needs property",""))))))</f>
        <v/>
      </c>
    </row>
    <row r="327" customFormat="false" ht="15" hidden="false" customHeight="false" outlineLevel="0" collapsed="false">
      <c r="A327" s="21"/>
      <c r="D327" s="22"/>
      <c r="I327" s="23" t="str">
        <f aca="false">IF(E327="","",IFERROR(INDEX(Categories!$A$2:$A$200,MATCH(E327,Categories!$B$2:$B$200,0)),"Unknown"))</f>
        <v/>
      </c>
      <c r="J327" s="24" t="str">
        <f aca="false">IF(A327="","",DATE(YEAR(A327),MONTH(A327),1))</f>
        <v/>
      </c>
      <c r="K327" s="23" t="str">
        <f aca="false">IF(A327="","",IF(G327&lt;&gt;"",G327,IFERROR(INDEX(Accounts!$D$2:$D$40,MATCH(B327,Accounts!$A$2:$A$40,0)),"Household")))</f>
        <v/>
      </c>
      <c r="L327" s="25" t="str">
        <f aca="false">IF(F327="","",SUMIFS($D$2:$D$3001,$F$2:$F$3001,F327))</f>
        <v/>
      </c>
      <c r="M327" s="23" t="str">
        <f aca="false">IF(A327="","",IF(E327="","Uncategorized",IF(I327="Unknown","Unknown category",IF(AND(I327="Transfer",F327=""),"Transfer needs ID",IF(AND(F327&lt;&gt;"",ABS(N(L327))&gt;0.009),"Unmatched transfer",IF(AND(LEFT(E327,6)="Rental",K327="Household"),"Rental row needs property",""))))))</f>
        <v/>
      </c>
    </row>
    <row r="328" customFormat="false" ht="15" hidden="false" customHeight="false" outlineLevel="0" collapsed="false">
      <c r="A328" s="21"/>
      <c r="D328" s="22"/>
      <c r="I328" s="23" t="str">
        <f aca="false">IF(E328="","",IFERROR(INDEX(Categories!$A$2:$A$200,MATCH(E328,Categories!$B$2:$B$200,0)),"Unknown"))</f>
        <v/>
      </c>
      <c r="J328" s="24" t="str">
        <f aca="false">IF(A328="","",DATE(YEAR(A328),MONTH(A328),1))</f>
        <v/>
      </c>
      <c r="K328" s="23" t="str">
        <f aca="false">IF(A328="","",IF(G328&lt;&gt;"",G328,IFERROR(INDEX(Accounts!$D$2:$D$40,MATCH(B328,Accounts!$A$2:$A$40,0)),"Household")))</f>
        <v/>
      </c>
      <c r="L328" s="25" t="str">
        <f aca="false">IF(F328="","",SUMIFS($D$2:$D$3001,$F$2:$F$3001,F328))</f>
        <v/>
      </c>
      <c r="M328" s="23" t="str">
        <f aca="false">IF(A328="","",IF(E328="","Uncategorized",IF(I328="Unknown","Unknown category",IF(AND(I328="Transfer",F328=""),"Transfer needs ID",IF(AND(F328&lt;&gt;"",ABS(N(L328))&gt;0.009),"Unmatched transfer",IF(AND(LEFT(E328,6)="Rental",K328="Household"),"Rental row needs property",""))))))</f>
        <v/>
      </c>
    </row>
    <row r="329" customFormat="false" ht="15" hidden="false" customHeight="false" outlineLevel="0" collapsed="false">
      <c r="A329" s="21"/>
      <c r="D329" s="22"/>
      <c r="I329" s="23" t="str">
        <f aca="false">IF(E329="","",IFERROR(INDEX(Categories!$A$2:$A$200,MATCH(E329,Categories!$B$2:$B$200,0)),"Unknown"))</f>
        <v/>
      </c>
      <c r="J329" s="24" t="str">
        <f aca="false">IF(A329="","",DATE(YEAR(A329),MONTH(A329),1))</f>
        <v/>
      </c>
      <c r="K329" s="23" t="str">
        <f aca="false">IF(A329="","",IF(G329&lt;&gt;"",G329,IFERROR(INDEX(Accounts!$D$2:$D$40,MATCH(B329,Accounts!$A$2:$A$40,0)),"Household")))</f>
        <v/>
      </c>
      <c r="L329" s="25" t="str">
        <f aca="false">IF(F329="","",SUMIFS($D$2:$D$3001,$F$2:$F$3001,F329))</f>
        <v/>
      </c>
      <c r="M329" s="23" t="str">
        <f aca="false">IF(A329="","",IF(E329="","Uncategorized",IF(I329="Unknown","Unknown category",IF(AND(I329="Transfer",F329=""),"Transfer needs ID",IF(AND(F329&lt;&gt;"",ABS(N(L329))&gt;0.009),"Unmatched transfer",IF(AND(LEFT(E329,6)="Rental",K329="Household"),"Rental row needs property",""))))))</f>
        <v/>
      </c>
    </row>
    <row r="330" customFormat="false" ht="15" hidden="false" customHeight="false" outlineLevel="0" collapsed="false">
      <c r="A330" s="21"/>
      <c r="D330" s="22"/>
      <c r="I330" s="23" t="str">
        <f aca="false">IF(E330="","",IFERROR(INDEX(Categories!$A$2:$A$200,MATCH(E330,Categories!$B$2:$B$200,0)),"Unknown"))</f>
        <v/>
      </c>
      <c r="J330" s="24" t="str">
        <f aca="false">IF(A330="","",DATE(YEAR(A330),MONTH(A330),1))</f>
        <v/>
      </c>
      <c r="K330" s="23" t="str">
        <f aca="false">IF(A330="","",IF(G330&lt;&gt;"",G330,IFERROR(INDEX(Accounts!$D$2:$D$40,MATCH(B330,Accounts!$A$2:$A$40,0)),"Household")))</f>
        <v/>
      </c>
      <c r="L330" s="25" t="str">
        <f aca="false">IF(F330="","",SUMIFS($D$2:$D$3001,$F$2:$F$3001,F330))</f>
        <v/>
      </c>
      <c r="M330" s="23" t="str">
        <f aca="false">IF(A330="","",IF(E330="","Uncategorized",IF(I330="Unknown","Unknown category",IF(AND(I330="Transfer",F330=""),"Transfer needs ID",IF(AND(F330&lt;&gt;"",ABS(N(L330))&gt;0.009),"Unmatched transfer",IF(AND(LEFT(E330,6)="Rental",K330="Household"),"Rental row needs property",""))))))</f>
        <v/>
      </c>
    </row>
    <row r="331" customFormat="false" ht="15" hidden="false" customHeight="false" outlineLevel="0" collapsed="false">
      <c r="A331" s="21"/>
      <c r="D331" s="22"/>
      <c r="I331" s="23" t="str">
        <f aca="false">IF(E331="","",IFERROR(INDEX(Categories!$A$2:$A$200,MATCH(E331,Categories!$B$2:$B$200,0)),"Unknown"))</f>
        <v/>
      </c>
      <c r="J331" s="24" t="str">
        <f aca="false">IF(A331="","",DATE(YEAR(A331),MONTH(A331),1))</f>
        <v/>
      </c>
      <c r="K331" s="23" t="str">
        <f aca="false">IF(A331="","",IF(G331&lt;&gt;"",G331,IFERROR(INDEX(Accounts!$D$2:$D$40,MATCH(B331,Accounts!$A$2:$A$40,0)),"Household")))</f>
        <v/>
      </c>
      <c r="L331" s="25" t="str">
        <f aca="false">IF(F331="","",SUMIFS($D$2:$D$3001,$F$2:$F$3001,F331))</f>
        <v/>
      </c>
      <c r="M331" s="23" t="str">
        <f aca="false">IF(A331="","",IF(E331="","Uncategorized",IF(I331="Unknown","Unknown category",IF(AND(I331="Transfer",F331=""),"Transfer needs ID",IF(AND(F331&lt;&gt;"",ABS(N(L331))&gt;0.009),"Unmatched transfer",IF(AND(LEFT(E331,6)="Rental",K331="Household"),"Rental row needs property",""))))))</f>
        <v/>
      </c>
    </row>
    <row r="332" customFormat="false" ht="15" hidden="false" customHeight="false" outlineLevel="0" collapsed="false">
      <c r="A332" s="21"/>
      <c r="D332" s="22"/>
      <c r="I332" s="23" t="str">
        <f aca="false">IF(E332="","",IFERROR(INDEX(Categories!$A$2:$A$200,MATCH(E332,Categories!$B$2:$B$200,0)),"Unknown"))</f>
        <v/>
      </c>
      <c r="J332" s="24" t="str">
        <f aca="false">IF(A332="","",DATE(YEAR(A332),MONTH(A332),1))</f>
        <v/>
      </c>
      <c r="K332" s="23" t="str">
        <f aca="false">IF(A332="","",IF(G332&lt;&gt;"",G332,IFERROR(INDEX(Accounts!$D$2:$D$40,MATCH(B332,Accounts!$A$2:$A$40,0)),"Household")))</f>
        <v/>
      </c>
      <c r="L332" s="25" t="str">
        <f aca="false">IF(F332="","",SUMIFS($D$2:$D$3001,$F$2:$F$3001,F332))</f>
        <v/>
      </c>
      <c r="M332" s="23" t="str">
        <f aca="false">IF(A332="","",IF(E332="","Uncategorized",IF(I332="Unknown","Unknown category",IF(AND(I332="Transfer",F332=""),"Transfer needs ID",IF(AND(F332&lt;&gt;"",ABS(N(L332))&gt;0.009),"Unmatched transfer",IF(AND(LEFT(E332,6)="Rental",K332="Household"),"Rental row needs property",""))))))</f>
        <v/>
      </c>
    </row>
    <row r="333" customFormat="false" ht="15" hidden="false" customHeight="false" outlineLevel="0" collapsed="false">
      <c r="A333" s="21"/>
      <c r="D333" s="22"/>
      <c r="I333" s="23" t="str">
        <f aca="false">IF(E333="","",IFERROR(INDEX(Categories!$A$2:$A$200,MATCH(E333,Categories!$B$2:$B$200,0)),"Unknown"))</f>
        <v/>
      </c>
      <c r="J333" s="24" t="str">
        <f aca="false">IF(A333="","",DATE(YEAR(A333),MONTH(A333),1))</f>
        <v/>
      </c>
      <c r="K333" s="23" t="str">
        <f aca="false">IF(A333="","",IF(G333&lt;&gt;"",G333,IFERROR(INDEX(Accounts!$D$2:$D$40,MATCH(B333,Accounts!$A$2:$A$40,0)),"Household")))</f>
        <v/>
      </c>
      <c r="L333" s="25" t="str">
        <f aca="false">IF(F333="","",SUMIFS($D$2:$D$3001,$F$2:$F$3001,F333))</f>
        <v/>
      </c>
      <c r="M333" s="23" t="str">
        <f aca="false">IF(A333="","",IF(E333="","Uncategorized",IF(I333="Unknown","Unknown category",IF(AND(I333="Transfer",F333=""),"Transfer needs ID",IF(AND(F333&lt;&gt;"",ABS(N(L333))&gt;0.009),"Unmatched transfer",IF(AND(LEFT(E333,6)="Rental",K333="Household"),"Rental row needs property",""))))))</f>
        <v/>
      </c>
    </row>
    <row r="334" customFormat="false" ht="15" hidden="false" customHeight="false" outlineLevel="0" collapsed="false">
      <c r="A334" s="21"/>
      <c r="D334" s="22"/>
      <c r="I334" s="23" t="str">
        <f aca="false">IF(E334="","",IFERROR(INDEX(Categories!$A$2:$A$200,MATCH(E334,Categories!$B$2:$B$200,0)),"Unknown"))</f>
        <v/>
      </c>
      <c r="J334" s="24" t="str">
        <f aca="false">IF(A334="","",DATE(YEAR(A334),MONTH(A334),1))</f>
        <v/>
      </c>
      <c r="K334" s="23" t="str">
        <f aca="false">IF(A334="","",IF(G334&lt;&gt;"",G334,IFERROR(INDEX(Accounts!$D$2:$D$40,MATCH(B334,Accounts!$A$2:$A$40,0)),"Household")))</f>
        <v/>
      </c>
      <c r="L334" s="25" t="str">
        <f aca="false">IF(F334="","",SUMIFS($D$2:$D$3001,$F$2:$F$3001,F334))</f>
        <v/>
      </c>
      <c r="M334" s="23" t="str">
        <f aca="false">IF(A334="","",IF(E334="","Uncategorized",IF(I334="Unknown","Unknown category",IF(AND(I334="Transfer",F334=""),"Transfer needs ID",IF(AND(F334&lt;&gt;"",ABS(N(L334))&gt;0.009),"Unmatched transfer",IF(AND(LEFT(E334,6)="Rental",K334="Household"),"Rental row needs property",""))))))</f>
        <v/>
      </c>
    </row>
    <row r="335" customFormat="false" ht="15" hidden="false" customHeight="false" outlineLevel="0" collapsed="false">
      <c r="A335" s="21"/>
      <c r="D335" s="22"/>
      <c r="I335" s="23" t="str">
        <f aca="false">IF(E335="","",IFERROR(INDEX(Categories!$A$2:$A$200,MATCH(E335,Categories!$B$2:$B$200,0)),"Unknown"))</f>
        <v/>
      </c>
      <c r="J335" s="24" t="str">
        <f aca="false">IF(A335="","",DATE(YEAR(A335),MONTH(A335),1))</f>
        <v/>
      </c>
      <c r="K335" s="23" t="str">
        <f aca="false">IF(A335="","",IF(G335&lt;&gt;"",G335,IFERROR(INDEX(Accounts!$D$2:$D$40,MATCH(B335,Accounts!$A$2:$A$40,0)),"Household")))</f>
        <v/>
      </c>
      <c r="L335" s="25" t="str">
        <f aca="false">IF(F335="","",SUMIFS($D$2:$D$3001,$F$2:$F$3001,F335))</f>
        <v/>
      </c>
      <c r="M335" s="23" t="str">
        <f aca="false">IF(A335="","",IF(E335="","Uncategorized",IF(I335="Unknown","Unknown category",IF(AND(I335="Transfer",F335=""),"Transfer needs ID",IF(AND(F335&lt;&gt;"",ABS(N(L335))&gt;0.009),"Unmatched transfer",IF(AND(LEFT(E335,6)="Rental",K335="Household"),"Rental row needs property",""))))))</f>
        <v/>
      </c>
    </row>
    <row r="336" customFormat="false" ht="15" hidden="false" customHeight="false" outlineLevel="0" collapsed="false">
      <c r="A336" s="21"/>
      <c r="D336" s="22"/>
      <c r="I336" s="23" t="str">
        <f aca="false">IF(E336="","",IFERROR(INDEX(Categories!$A$2:$A$200,MATCH(E336,Categories!$B$2:$B$200,0)),"Unknown"))</f>
        <v/>
      </c>
      <c r="J336" s="24" t="str">
        <f aca="false">IF(A336="","",DATE(YEAR(A336),MONTH(A336),1))</f>
        <v/>
      </c>
      <c r="K336" s="23" t="str">
        <f aca="false">IF(A336="","",IF(G336&lt;&gt;"",G336,IFERROR(INDEX(Accounts!$D$2:$D$40,MATCH(B336,Accounts!$A$2:$A$40,0)),"Household")))</f>
        <v/>
      </c>
      <c r="L336" s="25" t="str">
        <f aca="false">IF(F336="","",SUMIFS($D$2:$D$3001,$F$2:$F$3001,F336))</f>
        <v/>
      </c>
      <c r="M336" s="23" t="str">
        <f aca="false">IF(A336="","",IF(E336="","Uncategorized",IF(I336="Unknown","Unknown category",IF(AND(I336="Transfer",F336=""),"Transfer needs ID",IF(AND(F336&lt;&gt;"",ABS(N(L336))&gt;0.009),"Unmatched transfer",IF(AND(LEFT(E336,6)="Rental",K336="Household"),"Rental row needs property",""))))))</f>
        <v/>
      </c>
    </row>
    <row r="337" customFormat="false" ht="15" hidden="false" customHeight="false" outlineLevel="0" collapsed="false">
      <c r="A337" s="21"/>
      <c r="D337" s="22"/>
      <c r="I337" s="23" t="str">
        <f aca="false">IF(E337="","",IFERROR(INDEX(Categories!$A$2:$A$200,MATCH(E337,Categories!$B$2:$B$200,0)),"Unknown"))</f>
        <v/>
      </c>
      <c r="J337" s="24" t="str">
        <f aca="false">IF(A337="","",DATE(YEAR(A337),MONTH(A337),1))</f>
        <v/>
      </c>
      <c r="K337" s="23" t="str">
        <f aca="false">IF(A337="","",IF(G337&lt;&gt;"",G337,IFERROR(INDEX(Accounts!$D$2:$D$40,MATCH(B337,Accounts!$A$2:$A$40,0)),"Household")))</f>
        <v/>
      </c>
      <c r="L337" s="25" t="str">
        <f aca="false">IF(F337="","",SUMIFS($D$2:$D$3001,$F$2:$F$3001,F337))</f>
        <v/>
      </c>
      <c r="M337" s="23" t="str">
        <f aca="false">IF(A337="","",IF(E337="","Uncategorized",IF(I337="Unknown","Unknown category",IF(AND(I337="Transfer",F337=""),"Transfer needs ID",IF(AND(F337&lt;&gt;"",ABS(N(L337))&gt;0.009),"Unmatched transfer",IF(AND(LEFT(E337,6)="Rental",K337="Household"),"Rental row needs property",""))))))</f>
        <v/>
      </c>
    </row>
    <row r="338" customFormat="false" ht="15" hidden="false" customHeight="false" outlineLevel="0" collapsed="false">
      <c r="A338" s="21"/>
      <c r="D338" s="22"/>
      <c r="I338" s="23" t="str">
        <f aca="false">IF(E338="","",IFERROR(INDEX(Categories!$A$2:$A$200,MATCH(E338,Categories!$B$2:$B$200,0)),"Unknown"))</f>
        <v/>
      </c>
      <c r="J338" s="24" t="str">
        <f aca="false">IF(A338="","",DATE(YEAR(A338),MONTH(A338),1))</f>
        <v/>
      </c>
      <c r="K338" s="23" t="str">
        <f aca="false">IF(A338="","",IF(G338&lt;&gt;"",G338,IFERROR(INDEX(Accounts!$D$2:$D$40,MATCH(B338,Accounts!$A$2:$A$40,0)),"Household")))</f>
        <v/>
      </c>
      <c r="L338" s="25" t="str">
        <f aca="false">IF(F338="","",SUMIFS($D$2:$D$3001,$F$2:$F$3001,F338))</f>
        <v/>
      </c>
      <c r="M338" s="23" t="str">
        <f aca="false">IF(A338="","",IF(E338="","Uncategorized",IF(I338="Unknown","Unknown category",IF(AND(I338="Transfer",F338=""),"Transfer needs ID",IF(AND(F338&lt;&gt;"",ABS(N(L338))&gt;0.009),"Unmatched transfer",IF(AND(LEFT(E338,6)="Rental",K338="Household"),"Rental row needs property",""))))))</f>
        <v/>
      </c>
    </row>
    <row r="339" customFormat="false" ht="15" hidden="false" customHeight="false" outlineLevel="0" collapsed="false">
      <c r="A339" s="21"/>
      <c r="D339" s="22"/>
      <c r="I339" s="23" t="str">
        <f aca="false">IF(E339="","",IFERROR(INDEX(Categories!$A$2:$A$200,MATCH(E339,Categories!$B$2:$B$200,0)),"Unknown"))</f>
        <v/>
      </c>
      <c r="J339" s="24" t="str">
        <f aca="false">IF(A339="","",DATE(YEAR(A339),MONTH(A339),1))</f>
        <v/>
      </c>
      <c r="K339" s="23" t="str">
        <f aca="false">IF(A339="","",IF(G339&lt;&gt;"",G339,IFERROR(INDEX(Accounts!$D$2:$D$40,MATCH(B339,Accounts!$A$2:$A$40,0)),"Household")))</f>
        <v/>
      </c>
      <c r="L339" s="25" t="str">
        <f aca="false">IF(F339="","",SUMIFS($D$2:$D$3001,$F$2:$F$3001,F339))</f>
        <v/>
      </c>
      <c r="M339" s="23" t="str">
        <f aca="false">IF(A339="","",IF(E339="","Uncategorized",IF(I339="Unknown","Unknown category",IF(AND(I339="Transfer",F339=""),"Transfer needs ID",IF(AND(F339&lt;&gt;"",ABS(N(L339))&gt;0.009),"Unmatched transfer",IF(AND(LEFT(E339,6)="Rental",K339="Household"),"Rental row needs property",""))))))</f>
        <v/>
      </c>
    </row>
    <row r="340" customFormat="false" ht="15" hidden="false" customHeight="false" outlineLevel="0" collapsed="false">
      <c r="A340" s="21"/>
      <c r="D340" s="22"/>
      <c r="I340" s="23" t="str">
        <f aca="false">IF(E340="","",IFERROR(INDEX(Categories!$A$2:$A$200,MATCH(E340,Categories!$B$2:$B$200,0)),"Unknown"))</f>
        <v/>
      </c>
      <c r="J340" s="24" t="str">
        <f aca="false">IF(A340="","",DATE(YEAR(A340),MONTH(A340),1))</f>
        <v/>
      </c>
      <c r="K340" s="23" t="str">
        <f aca="false">IF(A340="","",IF(G340&lt;&gt;"",G340,IFERROR(INDEX(Accounts!$D$2:$D$40,MATCH(B340,Accounts!$A$2:$A$40,0)),"Household")))</f>
        <v/>
      </c>
      <c r="L340" s="25" t="str">
        <f aca="false">IF(F340="","",SUMIFS($D$2:$D$3001,$F$2:$F$3001,F340))</f>
        <v/>
      </c>
      <c r="M340" s="23" t="str">
        <f aca="false">IF(A340="","",IF(E340="","Uncategorized",IF(I340="Unknown","Unknown category",IF(AND(I340="Transfer",F340=""),"Transfer needs ID",IF(AND(F340&lt;&gt;"",ABS(N(L340))&gt;0.009),"Unmatched transfer",IF(AND(LEFT(E340,6)="Rental",K340="Household"),"Rental row needs property",""))))))</f>
        <v/>
      </c>
    </row>
    <row r="341" customFormat="false" ht="15" hidden="false" customHeight="false" outlineLevel="0" collapsed="false">
      <c r="A341" s="21"/>
      <c r="D341" s="22"/>
      <c r="I341" s="23" t="str">
        <f aca="false">IF(E341="","",IFERROR(INDEX(Categories!$A$2:$A$200,MATCH(E341,Categories!$B$2:$B$200,0)),"Unknown"))</f>
        <v/>
      </c>
      <c r="J341" s="24" t="str">
        <f aca="false">IF(A341="","",DATE(YEAR(A341),MONTH(A341),1))</f>
        <v/>
      </c>
      <c r="K341" s="23" t="str">
        <f aca="false">IF(A341="","",IF(G341&lt;&gt;"",G341,IFERROR(INDEX(Accounts!$D$2:$D$40,MATCH(B341,Accounts!$A$2:$A$40,0)),"Household")))</f>
        <v/>
      </c>
      <c r="L341" s="25" t="str">
        <f aca="false">IF(F341="","",SUMIFS($D$2:$D$3001,$F$2:$F$3001,F341))</f>
        <v/>
      </c>
      <c r="M341" s="23" t="str">
        <f aca="false">IF(A341="","",IF(E341="","Uncategorized",IF(I341="Unknown","Unknown category",IF(AND(I341="Transfer",F341=""),"Transfer needs ID",IF(AND(F341&lt;&gt;"",ABS(N(L341))&gt;0.009),"Unmatched transfer",IF(AND(LEFT(E341,6)="Rental",K341="Household"),"Rental row needs property",""))))))</f>
        <v/>
      </c>
    </row>
    <row r="342" customFormat="false" ht="15" hidden="false" customHeight="false" outlineLevel="0" collapsed="false">
      <c r="A342" s="21"/>
      <c r="D342" s="22"/>
      <c r="I342" s="23" t="str">
        <f aca="false">IF(E342="","",IFERROR(INDEX(Categories!$A$2:$A$200,MATCH(E342,Categories!$B$2:$B$200,0)),"Unknown"))</f>
        <v/>
      </c>
      <c r="J342" s="24" t="str">
        <f aca="false">IF(A342="","",DATE(YEAR(A342),MONTH(A342),1))</f>
        <v/>
      </c>
      <c r="K342" s="23" t="str">
        <f aca="false">IF(A342="","",IF(G342&lt;&gt;"",G342,IFERROR(INDEX(Accounts!$D$2:$D$40,MATCH(B342,Accounts!$A$2:$A$40,0)),"Household")))</f>
        <v/>
      </c>
      <c r="L342" s="25" t="str">
        <f aca="false">IF(F342="","",SUMIFS($D$2:$D$3001,$F$2:$F$3001,F342))</f>
        <v/>
      </c>
      <c r="M342" s="23" t="str">
        <f aca="false">IF(A342="","",IF(E342="","Uncategorized",IF(I342="Unknown","Unknown category",IF(AND(I342="Transfer",F342=""),"Transfer needs ID",IF(AND(F342&lt;&gt;"",ABS(N(L342))&gt;0.009),"Unmatched transfer",IF(AND(LEFT(E342,6)="Rental",K342="Household"),"Rental row needs property",""))))))</f>
        <v/>
      </c>
    </row>
    <row r="343" customFormat="false" ht="15" hidden="false" customHeight="false" outlineLevel="0" collapsed="false">
      <c r="A343" s="21"/>
      <c r="D343" s="22"/>
      <c r="I343" s="23" t="str">
        <f aca="false">IF(E343="","",IFERROR(INDEX(Categories!$A$2:$A$200,MATCH(E343,Categories!$B$2:$B$200,0)),"Unknown"))</f>
        <v/>
      </c>
      <c r="J343" s="24" t="str">
        <f aca="false">IF(A343="","",DATE(YEAR(A343),MONTH(A343),1))</f>
        <v/>
      </c>
      <c r="K343" s="23" t="str">
        <f aca="false">IF(A343="","",IF(G343&lt;&gt;"",G343,IFERROR(INDEX(Accounts!$D$2:$D$40,MATCH(B343,Accounts!$A$2:$A$40,0)),"Household")))</f>
        <v/>
      </c>
      <c r="L343" s="25" t="str">
        <f aca="false">IF(F343="","",SUMIFS($D$2:$D$3001,$F$2:$F$3001,F343))</f>
        <v/>
      </c>
      <c r="M343" s="23" t="str">
        <f aca="false">IF(A343="","",IF(E343="","Uncategorized",IF(I343="Unknown","Unknown category",IF(AND(I343="Transfer",F343=""),"Transfer needs ID",IF(AND(F343&lt;&gt;"",ABS(N(L343))&gt;0.009),"Unmatched transfer",IF(AND(LEFT(E343,6)="Rental",K343="Household"),"Rental row needs property",""))))))</f>
        <v/>
      </c>
    </row>
    <row r="344" customFormat="false" ht="15" hidden="false" customHeight="false" outlineLevel="0" collapsed="false">
      <c r="A344" s="21"/>
      <c r="D344" s="22"/>
      <c r="I344" s="23" t="str">
        <f aca="false">IF(E344="","",IFERROR(INDEX(Categories!$A$2:$A$200,MATCH(E344,Categories!$B$2:$B$200,0)),"Unknown"))</f>
        <v/>
      </c>
      <c r="J344" s="24" t="str">
        <f aca="false">IF(A344="","",DATE(YEAR(A344),MONTH(A344),1))</f>
        <v/>
      </c>
      <c r="K344" s="23" t="str">
        <f aca="false">IF(A344="","",IF(G344&lt;&gt;"",G344,IFERROR(INDEX(Accounts!$D$2:$D$40,MATCH(B344,Accounts!$A$2:$A$40,0)),"Household")))</f>
        <v/>
      </c>
      <c r="L344" s="25" t="str">
        <f aca="false">IF(F344="","",SUMIFS($D$2:$D$3001,$F$2:$F$3001,F344))</f>
        <v/>
      </c>
      <c r="M344" s="23" t="str">
        <f aca="false">IF(A344="","",IF(E344="","Uncategorized",IF(I344="Unknown","Unknown category",IF(AND(I344="Transfer",F344=""),"Transfer needs ID",IF(AND(F344&lt;&gt;"",ABS(N(L344))&gt;0.009),"Unmatched transfer",IF(AND(LEFT(E344,6)="Rental",K344="Household"),"Rental row needs property",""))))))</f>
        <v/>
      </c>
    </row>
    <row r="345" customFormat="false" ht="15" hidden="false" customHeight="false" outlineLevel="0" collapsed="false">
      <c r="A345" s="21"/>
      <c r="D345" s="22"/>
      <c r="I345" s="23" t="str">
        <f aca="false">IF(E345="","",IFERROR(INDEX(Categories!$A$2:$A$200,MATCH(E345,Categories!$B$2:$B$200,0)),"Unknown"))</f>
        <v/>
      </c>
      <c r="J345" s="24" t="str">
        <f aca="false">IF(A345="","",DATE(YEAR(A345),MONTH(A345),1))</f>
        <v/>
      </c>
      <c r="K345" s="23" t="str">
        <f aca="false">IF(A345="","",IF(G345&lt;&gt;"",G345,IFERROR(INDEX(Accounts!$D$2:$D$40,MATCH(B345,Accounts!$A$2:$A$40,0)),"Household")))</f>
        <v/>
      </c>
      <c r="L345" s="25" t="str">
        <f aca="false">IF(F345="","",SUMIFS($D$2:$D$3001,$F$2:$F$3001,F345))</f>
        <v/>
      </c>
      <c r="M345" s="23" t="str">
        <f aca="false">IF(A345="","",IF(E345="","Uncategorized",IF(I345="Unknown","Unknown category",IF(AND(I345="Transfer",F345=""),"Transfer needs ID",IF(AND(F345&lt;&gt;"",ABS(N(L345))&gt;0.009),"Unmatched transfer",IF(AND(LEFT(E345,6)="Rental",K345="Household"),"Rental row needs property",""))))))</f>
        <v/>
      </c>
    </row>
    <row r="346" customFormat="false" ht="15" hidden="false" customHeight="false" outlineLevel="0" collapsed="false">
      <c r="A346" s="21"/>
      <c r="D346" s="22"/>
      <c r="I346" s="23" t="str">
        <f aca="false">IF(E346="","",IFERROR(INDEX(Categories!$A$2:$A$200,MATCH(E346,Categories!$B$2:$B$200,0)),"Unknown"))</f>
        <v/>
      </c>
      <c r="J346" s="24" t="str">
        <f aca="false">IF(A346="","",DATE(YEAR(A346),MONTH(A346),1))</f>
        <v/>
      </c>
      <c r="K346" s="23" t="str">
        <f aca="false">IF(A346="","",IF(G346&lt;&gt;"",G346,IFERROR(INDEX(Accounts!$D$2:$D$40,MATCH(B346,Accounts!$A$2:$A$40,0)),"Household")))</f>
        <v/>
      </c>
      <c r="L346" s="25" t="str">
        <f aca="false">IF(F346="","",SUMIFS($D$2:$D$3001,$F$2:$F$3001,F346))</f>
        <v/>
      </c>
      <c r="M346" s="23" t="str">
        <f aca="false">IF(A346="","",IF(E346="","Uncategorized",IF(I346="Unknown","Unknown category",IF(AND(I346="Transfer",F346=""),"Transfer needs ID",IF(AND(F346&lt;&gt;"",ABS(N(L346))&gt;0.009),"Unmatched transfer",IF(AND(LEFT(E346,6)="Rental",K346="Household"),"Rental row needs property",""))))))</f>
        <v/>
      </c>
    </row>
    <row r="347" customFormat="false" ht="15" hidden="false" customHeight="false" outlineLevel="0" collapsed="false">
      <c r="A347" s="21"/>
      <c r="D347" s="22"/>
      <c r="I347" s="23" t="str">
        <f aca="false">IF(E347="","",IFERROR(INDEX(Categories!$A$2:$A$200,MATCH(E347,Categories!$B$2:$B$200,0)),"Unknown"))</f>
        <v/>
      </c>
      <c r="J347" s="24" t="str">
        <f aca="false">IF(A347="","",DATE(YEAR(A347),MONTH(A347),1))</f>
        <v/>
      </c>
      <c r="K347" s="23" t="str">
        <f aca="false">IF(A347="","",IF(G347&lt;&gt;"",G347,IFERROR(INDEX(Accounts!$D$2:$D$40,MATCH(B347,Accounts!$A$2:$A$40,0)),"Household")))</f>
        <v/>
      </c>
      <c r="L347" s="25" t="str">
        <f aca="false">IF(F347="","",SUMIFS($D$2:$D$3001,$F$2:$F$3001,F347))</f>
        <v/>
      </c>
      <c r="M347" s="23" t="str">
        <f aca="false">IF(A347="","",IF(E347="","Uncategorized",IF(I347="Unknown","Unknown category",IF(AND(I347="Transfer",F347=""),"Transfer needs ID",IF(AND(F347&lt;&gt;"",ABS(N(L347))&gt;0.009),"Unmatched transfer",IF(AND(LEFT(E347,6)="Rental",K347="Household"),"Rental row needs property",""))))))</f>
        <v/>
      </c>
    </row>
    <row r="348" customFormat="false" ht="15" hidden="false" customHeight="false" outlineLevel="0" collapsed="false">
      <c r="A348" s="21"/>
      <c r="D348" s="22"/>
      <c r="I348" s="23" t="str">
        <f aca="false">IF(E348="","",IFERROR(INDEX(Categories!$A$2:$A$200,MATCH(E348,Categories!$B$2:$B$200,0)),"Unknown"))</f>
        <v/>
      </c>
      <c r="J348" s="24" t="str">
        <f aca="false">IF(A348="","",DATE(YEAR(A348),MONTH(A348),1))</f>
        <v/>
      </c>
      <c r="K348" s="23" t="str">
        <f aca="false">IF(A348="","",IF(G348&lt;&gt;"",G348,IFERROR(INDEX(Accounts!$D$2:$D$40,MATCH(B348,Accounts!$A$2:$A$40,0)),"Household")))</f>
        <v/>
      </c>
      <c r="L348" s="25" t="str">
        <f aca="false">IF(F348="","",SUMIFS($D$2:$D$3001,$F$2:$F$3001,F348))</f>
        <v/>
      </c>
      <c r="M348" s="23" t="str">
        <f aca="false">IF(A348="","",IF(E348="","Uncategorized",IF(I348="Unknown","Unknown category",IF(AND(I348="Transfer",F348=""),"Transfer needs ID",IF(AND(F348&lt;&gt;"",ABS(N(L348))&gt;0.009),"Unmatched transfer",IF(AND(LEFT(E348,6)="Rental",K348="Household"),"Rental row needs property",""))))))</f>
        <v/>
      </c>
    </row>
    <row r="349" customFormat="false" ht="15" hidden="false" customHeight="false" outlineLevel="0" collapsed="false">
      <c r="A349" s="21"/>
      <c r="D349" s="22"/>
      <c r="I349" s="23" t="str">
        <f aca="false">IF(E349="","",IFERROR(INDEX(Categories!$A$2:$A$200,MATCH(E349,Categories!$B$2:$B$200,0)),"Unknown"))</f>
        <v/>
      </c>
      <c r="J349" s="24" t="str">
        <f aca="false">IF(A349="","",DATE(YEAR(A349),MONTH(A349),1))</f>
        <v/>
      </c>
      <c r="K349" s="23" t="str">
        <f aca="false">IF(A349="","",IF(G349&lt;&gt;"",G349,IFERROR(INDEX(Accounts!$D$2:$D$40,MATCH(B349,Accounts!$A$2:$A$40,0)),"Household")))</f>
        <v/>
      </c>
      <c r="L349" s="25" t="str">
        <f aca="false">IF(F349="","",SUMIFS($D$2:$D$3001,$F$2:$F$3001,F349))</f>
        <v/>
      </c>
      <c r="M349" s="23" t="str">
        <f aca="false">IF(A349="","",IF(E349="","Uncategorized",IF(I349="Unknown","Unknown category",IF(AND(I349="Transfer",F349=""),"Transfer needs ID",IF(AND(F349&lt;&gt;"",ABS(N(L349))&gt;0.009),"Unmatched transfer",IF(AND(LEFT(E349,6)="Rental",K349="Household"),"Rental row needs property",""))))))</f>
        <v/>
      </c>
    </row>
    <row r="350" customFormat="false" ht="15" hidden="false" customHeight="false" outlineLevel="0" collapsed="false">
      <c r="A350" s="21"/>
      <c r="D350" s="22"/>
      <c r="I350" s="23" t="str">
        <f aca="false">IF(E350="","",IFERROR(INDEX(Categories!$A$2:$A$200,MATCH(E350,Categories!$B$2:$B$200,0)),"Unknown"))</f>
        <v/>
      </c>
      <c r="J350" s="24" t="str">
        <f aca="false">IF(A350="","",DATE(YEAR(A350),MONTH(A350),1))</f>
        <v/>
      </c>
      <c r="K350" s="23" t="str">
        <f aca="false">IF(A350="","",IF(G350&lt;&gt;"",G350,IFERROR(INDEX(Accounts!$D$2:$D$40,MATCH(B350,Accounts!$A$2:$A$40,0)),"Household")))</f>
        <v/>
      </c>
      <c r="L350" s="25" t="str">
        <f aca="false">IF(F350="","",SUMIFS($D$2:$D$3001,$F$2:$F$3001,F350))</f>
        <v/>
      </c>
      <c r="M350" s="23" t="str">
        <f aca="false">IF(A350="","",IF(E350="","Uncategorized",IF(I350="Unknown","Unknown category",IF(AND(I350="Transfer",F350=""),"Transfer needs ID",IF(AND(F350&lt;&gt;"",ABS(N(L350))&gt;0.009),"Unmatched transfer",IF(AND(LEFT(E350,6)="Rental",K350="Household"),"Rental row needs property",""))))))</f>
        <v/>
      </c>
    </row>
    <row r="351" customFormat="false" ht="15" hidden="false" customHeight="false" outlineLevel="0" collapsed="false">
      <c r="A351" s="21"/>
      <c r="D351" s="22"/>
      <c r="I351" s="23" t="str">
        <f aca="false">IF(E351="","",IFERROR(INDEX(Categories!$A$2:$A$200,MATCH(E351,Categories!$B$2:$B$200,0)),"Unknown"))</f>
        <v/>
      </c>
      <c r="J351" s="24" t="str">
        <f aca="false">IF(A351="","",DATE(YEAR(A351),MONTH(A351),1))</f>
        <v/>
      </c>
      <c r="K351" s="23" t="str">
        <f aca="false">IF(A351="","",IF(G351&lt;&gt;"",G351,IFERROR(INDEX(Accounts!$D$2:$D$40,MATCH(B351,Accounts!$A$2:$A$40,0)),"Household")))</f>
        <v/>
      </c>
      <c r="L351" s="25" t="str">
        <f aca="false">IF(F351="","",SUMIFS($D$2:$D$3001,$F$2:$F$3001,F351))</f>
        <v/>
      </c>
      <c r="M351" s="23" t="str">
        <f aca="false">IF(A351="","",IF(E351="","Uncategorized",IF(I351="Unknown","Unknown category",IF(AND(I351="Transfer",F351=""),"Transfer needs ID",IF(AND(F351&lt;&gt;"",ABS(N(L351))&gt;0.009),"Unmatched transfer",IF(AND(LEFT(E351,6)="Rental",K351="Household"),"Rental row needs property",""))))))</f>
        <v/>
      </c>
    </row>
    <row r="352" customFormat="false" ht="15" hidden="false" customHeight="false" outlineLevel="0" collapsed="false">
      <c r="A352" s="21"/>
      <c r="D352" s="22"/>
      <c r="I352" s="23" t="str">
        <f aca="false">IF(E352="","",IFERROR(INDEX(Categories!$A$2:$A$200,MATCH(E352,Categories!$B$2:$B$200,0)),"Unknown"))</f>
        <v/>
      </c>
      <c r="J352" s="24" t="str">
        <f aca="false">IF(A352="","",DATE(YEAR(A352),MONTH(A352),1))</f>
        <v/>
      </c>
      <c r="K352" s="23" t="str">
        <f aca="false">IF(A352="","",IF(G352&lt;&gt;"",G352,IFERROR(INDEX(Accounts!$D$2:$D$40,MATCH(B352,Accounts!$A$2:$A$40,0)),"Household")))</f>
        <v/>
      </c>
      <c r="L352" s="25" t="str">
        <f aca="false">IF(F352="","",SUMIFS($D$2:$D$3001,$F$2:$F$3001,F352))</f>
        <v/>
      </c>
      <c r="M352" s="23" t="str">
        <f aca="false">IF(A352="","",IF(E352="","Uncategorized",IF(I352="Unknown","Unknown category",IF(AND(I352="Transfer",F352=""),"Transfer needs ID",IF(AND(F352&lt;&gt;"",ABS(N(L352))&gt;0.009),"Unmatched transfer",IF(AND(LEFT(E352,6)="Rental",K352="Household"),"Rental row needs property",""))))))</f>
        <v/>
      </c>
    </row>
    <row r="353" customFormat="false" ht="15" hidden="false" customHeight="false" outlineLevel="0" collapsed="false">
      <c r="A353" s="21"/>
      <c r="D353" s="22"/>
      <c r="I353" s="23" t="str">
        <f aca="false">IF(E353="","",IFERROR(INDEX(Categories!$A$2:$A$200,MATCH(E353,Categories!$B$2:$B$200,0)),"Unknown"))</f>
        <v/>
      </c>
      <c r="J353" s="24" t="str">
        <f aca="false">IF(A353="","",DATE(YEAR(A353),MONTH(A353),1))</f>
        <v/>
      </c>
      <c r="K353" s="23" t="str">
        <f aca="false">IF(A353="","",IF(G353&lt;&gt;"",G353,IFERROR(INDEX(Accounts!$D$2:$D$40,MATCH(B353,Accounts!$A$2:$A$40,0)),"Household")))</f>
        <v/>
      </c>
      <c r="L353" s="25" t="str">
        <f aca="false">IF(F353="","",SUMIFS($D$2:$D$3001,$F$2:$F$3001,F353))</f>
        <v/>
      </c>
      <c r="M353" s="23" t="str">
        <f aca="false">IF(A353="","",IF(E353="","Uncategorized",IF(I353="Unknown","Unknown category",IF(AND(I353="Transfer",F353=""),"Transfer needs ID",IF(AND(F353&lt;&gt;"",ABS(N(L353))&gt;0.009),"Unmatched transfer",IF(AND(LEFT(E353,6)="Rental",K353="Household"),"Rental row needs property",""))))))</f>
        <v/>
      </c>
    </row>
    <row r="354" customFormat="false" ht="15" hidden="false" customHeight="false" outlineLevel="0" collapsed="false">
      <c r="A354" s="21"/>
      <c r="D354" s="22"/>
      <c r="I354" s="23" t="str">
        <f aca="false">IF(E354="","",IFERROR(INDEX(Categories!$A$2:$A$200,MATCH(E354,Categories!$B$2:$B$200,0)),"Unknown"))</f>
        <v/>
      </c>
      <c r="J354" s="24" t="str">
        <f aca="false">IF(A354="","",DATE(YEAR(A354),MONTH(A354),1))</f>
        <v/>
      </c>
      <c r="K354" s="23" t="str">
        <f aca="false">IF(A354="","",IF(G354&lt;&gt;"",G354,IFERROR(INDEX(Accounts!$D$2:$D$40,MATCH(B354,Accounts!$A$2:$A$40,0)),"Household")))</f>
        <v/>
      </c>
      <c r="L354" s="25" t="str">
        <f aca="false">IF(F354="","",SUMIFS($D$2:$D$3001,$F$2:$F$3001,F354))</f>
        <v/>
      </c>
      <c r="M354" s="23" t="str">
        <f aca="false">IF(A354="","",IF(E354="","Uncategorized",IF(I354="Unknown","Unknown category",IF(AND(I354="Transfer",F354=""),"Transfer needs ID",IF(AND(F354&lt;&gt;"",ABS(N(L354))&gt;0.009),"Unmatched transfer",IF(AND(LEFT(E354,6)="Rental",K354="Household"),"Rental row needs property",""))))))</f>
        <v/>
      </c>
    </row>
    <row r="355" customFormat="false" ht="15" hidden="false" customHeight="false" outlineLevel="0" collapsed="false">
      <c r="A355" s="21"/>
      <c r="D355" s="22"/>
      <c r="I355" s="23" t="str">
        <f aca="false">IF(E355="","",IFERROR(INDEX(Categories!$A$2:$A$200,MATCH(E355,Categories!$B$2:$B$200,0)),"Unknown"))</f>
        <v/>
      </c>
      <c r="J355" s="24" t="str">
        <f aca="false">IF(A355="","",DATE(YEAR(A355),MONTH(A355),1))</f>
        <v/>
      </c>
      <c r="K355" s="23" t="str">
        <f aca="false">IF(A355="","",IF(G355&lt;&gt;"",G355,IFERROR(INDEX(Accounts!$D$2:$D$40,MATCH(B355,Accounts!$A$2:$A$40,0)),"Household")))</f>
        <v/>
      </c>
      <c r="L355" s="25" t="str">
        <f aca="false">IF(F355="","",SUMIFS($D$2:$D$3001,$F$2:$F$3001,F355))</f>
        <v/>
      </c>
      <c r="M355" s="23" t="str">
        <f aca="false">IF(A355="","",IF(E355="","Uncategorized",IF(I355="Unknown","Unknown category",IF(AND(I355="Transfer",F355=""),"Transfer needs ID",IF(AND(F355&lt;&gt;"",ABS(N(L355))&gt;0.009),"Unmatched transfer",IF(AND(LEFT(E355,6)="Rental",K355="Household"),"Rental row needs property",""))))))</f>
        <v/>
      </c>
    </row>
    <row r="356" customFormat="false" ht="15" hidden="false" customHeight="false" outlineLevel="0" collapsed="false">
      <c r="A356" s="21"/>
      <c r="D356" s="22"/>
      <c r="I356" s="23" t="str">
        <f aca="false">IF(E356="","",IFERROR(INDEX(Categories!$A$2:$A$200,MATCH(E356,Categories!$B$2:$B$200,0)),"Unknown"))</f>
        <v/>
      </c>
      <c r="J356" s="24" t="str">
        <f aca="false">IF(A356="","",DATE(YEAR(A356),MONTH(A356),1))</f>
        <v/>
      </c>
      <c r="K356" s="23" t="str">
        <f aca="false">IF(A356="","",IF(G356&lt;&gt;"",G356,IFERROR(INDEX(Accounts!$D$2:$D$40,MATCH(B356,Accounts!$A$2:$A$40,0)),"Household")))</f>
        <v/>
      </c>
      <c r="L356" s="25" t="str">
        <f aca="false">IF(F356="","",SUMIFS($D$2:$D$3001,$F$2:$F$3001,F356))</f>
        <v/>
      </c>
      <c r="M356" s="23" t="str">
        <f aca="false">IF(A356="","",IF(E356="","Uncategorized",IF(I356="Unknown","Unknown category",IF(AND(I356="Transfer",F356=""),"Transfer needs ID",IF(AND(F356&lt;&gt;"",ABS(N(L356))&gt;0.009),"Unmatched transfer",IF(AND(LEFT(E356,6)="Rental",K356="Household"),"Rental row needs property",""))))))</f>
        <v/>
      </c>
    </row>
    <row r="357" customFormat="false" ht="15" hidden="false" customHeight="false" outlineLevel="0" collapsed="false">
      <c r="A357" s="21"/>
      <c r="D357" s="22"/>
      <c r="I357" s="23" t="str">
        <f aca="false">IF(E357="","",IFERROR(INDEX(Categories!$A$2:$A$200,MATCH(E357,Categories!$B$2:$B$200,0)),"Unknown"))</f>
        <v/>
      </c>
      <c r="J357" s="24" t="str">
        <f aca="false">IF(A357="","",DATE(YEAR(A357),MONTH(A357),1))</f>
        <v/>
      </c>
      <c r="K357" s="23" t="str">
        <f aca="false">IF(A357="","",IF(G357&lt;&gt;"",G357,IFERROR(INDEX(Accounts!$D$2:$D$40,MATCH(B357,Accounts!$A$2:$A$40,0)),"Household")))</f>
        <v/>
      </c>
      <c r="L357" s="25" t="str">
        <f aca="false">IF(F357="","",SUMIFS($D$2:$D$3001,$F$2:$F$3001,F357))</f>
        <v/>
      </c>
      <c r="M357" s="23" t="str">
        <f aca="false">IF(A357="","",IF(E357="","Uncategorized",IF(I357="Unknown","Unknown category",IF(AND(I357="Transfer",F357=""),"Transfer needs ID",IF(AND(F357&lt;&gt;"",ABS(N(L357))&gt;0.009),"Unmatched transfer",IF(AND(LEFT(E357,6)="Rental",K357="Household"),"Rental row needs property",""))))))</f>
        <v/>
      </c>
    </row>
    <row r="358" customFormat="false" ht="15" hidden="false" customHeight="false" outlineLevel="0" collapsed="false">
      <c r="A358" s="21"/>
      <c r="D358" s="22"/>
      <c r="I358" s="23" t="str">
        <f aca="false">IF(E358="","",IFERROR(INDEX(Categories!$A$2:$A$200,MATCH(E358,Categories!$B$2:$B$200,0)),"Unknown"))</f>
        <v/>
      </c>
      <c r="J358" s="24" t="str">
        <f aca="false">IF(A358="","",DATE(YEAR(A358),MONTH(A358),1))</f>
        <v/>
      </c>
      <c r="K358" s="23" t="str">
        <f aca="false">IF(A358="","",IF(G358&lt;&gt;"",G358,IFERROR(INDEX(Accounts!$D$2:$D$40,MATCH(B358,Accounts!$A$2:$A$40,0)),"Household")))</f>
        <v/>
      </c>
      <c r="L358" s="25" t="str">
        <f aca="false">IF(F358="","",SUMIFS($D$2:$D$3001,$F$2:$F$3001,F358))</f>
        <v/>
      </c>
      <c r="M358" s="23" t="str">
        <f aca="false">IF(A358="","",IF(E358="","Uncategorized",IF(I358="Unknown","Unknown category",IF(AND(I358="Transfer",F358=""),"Transfer needs ID",IF(AND(F358&lt;&gt;"",ABS(N(L358))&gt;0.009),"Unmatched transfer",IF(AND(LEFT(E358,6)="Rental",K358="Household"),"Rental row needs property",""))))))</f>
        <v/>
      </c>
    </row>
    <row r="359" customFormat="false" ht="15" hidden="false" customHeight="false" outlineLevel="0" collapsed="false">
      <c r="A359" s="21"/>
      <c r="D359" s="22"/>
      <c r="I359" s="23" t="str">
        <f aca="false">IF(E359="","",IFERROR(INDEX(Categories!$A$2:$A$200,MATCH(E359,Categories!$B$2:$B$200,0)),"Unknown"))</f>
        <v/>
      </c>
      <c r="J359" s="24" t="str">
        <f aca="false">IF(A359="","",DATE(YEAR(A359),MONTH(A359),1))</f>
        <v/>
      </c>
      <c r="K359" s="23" t="str">
        <f aca="false">IF(A359="","",IF(G359&lt;&gt;"",G359,IFERROR(INDEX(Accounts!$D$2:$D$40,MATCH(B359,Accounts!$A$2:$A$40,0)),"Household")))</f>
        <v/>
      </c>
      <c r="L359" s="25" t="str">
        <f aca="false">IF(F359="","",SUMIFS($D$2:$D$3001,$F$2:$F$3001,F359))</f>
        <v/>
      </c>
      <c r="M359" s="23" t="str">
        <f aca="false">IF(A359="","",IF(E359="","Uncategorized",IF(I359="Unknown","Unknown category",IF(AND(I359="Transfer",F359=""),"Transfer needs ID",IF(AND(F359&lt;&gt;"",ABS(N(L359))&gt;0.009),"Unmatched transfer",IF(AND(LEFT(E359,6)="Rental",K359="Household"),"Rental row needs property",""))))))</f>
        <v/>
      </c>
    </row>
    <row r="360" customFormat="false" ht="15" hidden="false" customHeight="false" outlineLevel="0" collapsed="false">
      <c r="A360" s="21"/>
      <c r="D360" s="22"/>
      <c r="I360" s="23" t="str">
        <f aca="false">IF(E360="","",IFERROR(INDEX(Categories!$A$2:$A$200,MATCH(E360,Categories!$B$2:$B$200,0)),"Unknown"))</f>
        <v/>
      </c>
      <c r="J360" s="24" t="str">
        <f aca="false">IF(A360="","",DATE(YEAR(A360),MONTH(A360),1))</f>
        <v/>
      </c>
      <c r="K360" s="23" t="str">
        <f aca="false">IF(A360="","",IF(G360&lt;&gt;"",G360,IFERROR(INDEX(Accounts!$D$2:$D$40,MATCH(B360,Accounts!$A$2:$A$40,0)),"Household")))</f>
        <v/>
      </c>
      <c r="L360" s="25" t="str">
        <f aca="false">IF(F360="","",SUMIFS($D$2:$D$3001,$F$2:$F$3001,F360))</f>
        <v/>
      </c>
      <c r="M360" s="23" t="str">
        <f aca="false">IF(A360="","",IF(E360="","Uncategorized",IF(I360="Unknown","Unknown category",IF(AND(I360="Transfer",F360=""),"Transfer needs ID",IF(AND(F360&lt;&gt;"",ABS(N(L360))&gt;0.009),"Unmatched transfer",IF(AND(LEFT(E360,6)="Rental",K360="Household"),"Rental row needs property",""))))))</f>
        <v/>
      </c>
    </row>
    <row r="361" customFormat="false" ht="15" hidden="false" customHeight="false" outlineLevel="0" collapsed="false">
      <c r="A361" s="21"/>
      <c r="D361" s="22"/>
      <c r="I361" s="23" t="str">
        <f aca="false">IF(E361="","",IFERROR(INDEX(Categories!$A$2:$A$200,MATCH(E361,Categories!$B$2:$B$200,0)),"Unknown"))</f>
        <v/>
      </c>
      <c r="J361" s="24" t="str">
        <f aca="false">IF(A361="","",DATE(YEAR(A361),MONTH(A361),1))</f>
        <v/>
      </c>
      <c r="K361" s="23" t="str">
        <f aca="false">IF(A361="","",IF(G361&lt;&gt;"",G361,IFERROR(INDEX(Accounts!$D$2:$D$40,MATCH(B361,Accounts!$A$2:$A$40,0)),"Household")))</f>
        <v/>
      </c>
      <c r="L361" s="25" t="str">
        <f aca="false">IF(F361="","",SUMIFS($D$2:$D$3001,$F$2:$F$3001,F361))</f>
        <v/>
      </c>
      <c r="M361" s="23" t="str">
        <f aca="false">IF(A361="","",IF(E361="","Uncategorized",IF(I361="Unknown","Unknown category",IF(AND(I361="Transfer",F361=""),"Transfer needs ID",IF(AND(F361&lt;&gt;"",ABS(N(L361))&gt;0.009),"Unmatched transfer",IF(AND(LEFT(E361,6)="Rental",K361="Household"),"Rental row needs property",""))))))</f>
        <v/>
      </c>
    </row>
    <row r="362" customFormat="false" ht="15" hidden="false" customHeight="false" outlineLevel="0" collapsed="false">
      <c r="A362" s="21"/>
      <c r="D362" s="22"/>
      <c r="I362" s="23" t="str">
        <f aca="false">IF(E362="","",IFERROR(INDEX(Categories!$A$2:$A$200,MATCH(E362,Categories!$B$2:$B$200,0)),"Unknown"))</f>
        <v/>
      </c>
      <c r="J362" s="24" t="str">
        <f aca="false">IF(A362="","",DATE(YEAR(A362),MONTH(A362),1))</f>
        <v/>
      </c>
      <c r="K362" s="23" t="str">
        <f aca="false">IF(A362="","",IF(G362&lt;&gt;"",G362,IFERROR(INDEX(Accounts!$D$2:$D$40,MATCH(B362,Accounts!$A$2:$A$40,0)),"Household")))</f>
        <v/>
      </c>
      <c r="L362" s="25" t="str">
        <f aca="false">IF(F362="","",SUMIFS($D$2:$D$3001,$F$2:$F$3001,F362))</f>
        <v/>
      </c>
      <c r="M362" s="23" t="str">
        <f aca="false">IF(A362="","",IF(E362="","Uncategorized",IF(I362="Unknown","Unknown category",IF(AND(I362="Transfer",F362=""),"Transfer needs ID",IF(AND(F362&lt;&gt;"",ABS(N(L362))&gt;0.009),"Unmatched transfer",IF(AND(LEFT(E362,6)="Rental",K362="Household"),"Rental row needs property",""))))))</f>
        <v/>
      </c>
    </row>
    <row r="363" customFormat="false" ht="15" hidden="false" customHeight="false" outlineLevel="0" collapsed="false">
      <c r="A363" s="21"/>
      <c r="D363" s="22"/>
      <c r="I363" s="23" t="str">
        <f aca="false">IF(E363="","",IFERROR(INDEX(Categories!$A$2:$A$200,MATCH(E363,Categories!$B$2:$B$200,0)),"Unknown"))</f>
        <v/>
      </c>
      <c r="J363" s="24" t="str">
        <f aca="false">IF(A363="","",DATE(YEAR(A363),MONTH(A363),1))</f>
        <v/>
      </c>
      <c r="K363" s="23" t="str">
        <f aca="false">IF(A363="","",IF(G363&lt;&gt;"",G363,IFERROR(INDEX(Accounts!$D$2:$D$40,MATCH(B363,Accounts!$A$2:$A$40,0)),"Household")))</f>
        <v/>
      </c>
      <c r="L363" s="25" t="str">
        <f aca="false">IF(F363="","",SUMIFS($D$2:$D$3001,$F$2:$F$3001,F363))</f>
        <v/>
      </c>
      <c r="M363" s="23" t="str">
        <f aca="false">IF(A363="","",IF(E363="","Uncategorized",IF(I363="Unknown","Unknown category",IF(AND(I363="Transfer",F363=""),"Transfer needs ID",IF(AND(F363&lt;&gt;"",ABS(N(L363))&gt;0.009),"Unmatched transfer",IF(AND(LEFT(E363,6)="Rental",K363="Household"),"Rental row needs property",""))))))</f>
        <v/>
      </c>
    </row>
    <row r="364" customFormat="false" ht="15" hidden="false" customHeight="false" outlineLevel="0" collapsed="false">
      <c r="A364" s="21"/>
      <c r="D364" s="22"/>
      <c r="I364" s="23" t="str">
        <f aca="false">IF(E364="","",IFERROR(INDEX(Categories!$A$2:$A$200,MATCH(E364,Categories!$B$2:$B$200,0)),"Unknown"))</f>
        <v/>
      </c>
      <c r="J364" s="24" t="str">
        <f aca="false">IF(A364="","",DATE(YEAR(A364),MONTH(A364),1))</f>
        <v/>
      </c>
      <c r="K364" s="23" t="str">
        <f aca="false">IF(A364="","",IF(G364&lt;&gt;"",G364,IFERROR(INDEX(Accounts!$D$2:$D$40,MATCH(B364,Accounts!$A$2:$A$40,0)),"Household")))</f>
        <v/>
      </c>
      <c r="L364" s="25" t="str">
        <f aca="false">IF(F364="","",SUMIFS($D$2:$D$3001,$F$2:$F$3001,F364))</f>
        <v/>
      </c>
      <c r="M364" s="23" t="str">
        <f aca="false">IF(A364="","",IF(E364="","Uncategorized",IF(I364="Unknown","Unknown category",IF(AND(I364="Transfer",F364=""),"Transfer needs ID",IF(AND(F364&lt;&gt;"",ABS(N(L364))&gt;0.009),"Unmatched transfer",IF(AND(LEFT(E364,6)="Rental",K364="Household"),"Rental row needs property",""))))))</f>
        <v/>
      </c>
    </row>
    <row r="365" customFormat="false" ht="15" hidden="false" customHeight="false" outlineLevel="0" collapsed="false">
      <c r="A365" s="21"/>
      <c r="D365" s="22"/>
      <c r="I365" s="23" t="str">
        <f aca="false">IF(E365="","",IFERROR(INDEX(Categories!$A$2:$A$200,MATCH(E365,Categories!$B$2:$B$200,0)),"Unknown"))</f>
        <v/>
      </c>
      <c r="J365" s="24" t="str">
        <f aca="false">IF(A365="","",DATE(YEAR(A365),MONTH(A365),1))</f>
        <v/>
      </c>
      <c r="K365" s="23" t="str">
        <f aca="false">IF(A365="","",IF(G365&lt;&gt;"",G365,IFERROR(INDEX(Accounts!$D$2:$D$40,MATCH(B365,Accounts!$A$2:$A$40,0)),"Household")))</f>
        <v/>
      </c>
      <c r="L365" s="25" t="str">
        <f aca="false">IF(F365="","",SUMIFS($D$2:$D$3001,$F$2:$F$3001,F365))</f>
        <v/>
      </c>
      <c r="M365" s="23" t="str">
        <f aca="false">IF(A365="","",IF(E365="","Uncategorized",IF(I365="Unknown","Unknown category",IF(AND(I365="Transfer",F365=""),"Transfer needs ID",IF(AND(F365&lt;&gt;"",ABS(N(L365))&gt;0.009),"Unmatched transfer",IF(AND(LEFT(E365,6)="Rental",K365="Household"),"Rental row needs property",""))))))</f>
        <v/>
      </c>
    </row>
    <row r="366" customFormat="false" ht="15" hidden="false" customHeight="false" outlineLevel="0" collapsed="false">
      <c r="A366" s="21"/>
      <c r="D366" s="22"/>
      <c r="I366" s="23" t="str">
        <f aca="false">IF(E366="","",IFERROR(INDEX(Categories!$A$2:$A$200,MATCH(E366,Categories!$B$2:$B$200,0)),"Unknown"))</f>
        <v/>
      </c>
      <c r="J366" s="24" t="str">
        <f aca="false">IF(A366="","",DATE(YEAR(A366),MONTH(A366),1))</f>
        <v/>
      </c>
      <c r="K366" s="23" t="str">
        <f aca="false">IF(A366="","",IF(G366&lt;&gt;"",G366,IFERROR(INDEX(Accounts!$D$2:$D$40,MATCH(B366,Accounts!$A$2:$A$40,0)),"Household")))</f>
        <v/>
      </c>
      <c r="L366" s="25" t="str">
        <f aca="false">IF(F366="","",SUMIFS($D$2:$D$3001,$F$2:$F$3001,F366))</f>
        <v/>
      </c>
      <c r="M366" s="23" t="str">
        <f aca="false">IF(A366="","",IF(E366="","Uncategorized",IF(I366="Unknown","Unknown category",IF(AND(I366="Transfer",F366=""),"Transfer needs ID",IF(AND(F366&lt;&gt;"",ABS(N(L366))&gt;0.009),"Unmatched transfer",IF(AND(LEFT(E366,6)="Rental",K366="Household"),"Rental row needs property",""))))))</f>
        <v/>
      </c>
    </row>
    <row r="367" customFormat="false" ht="15" hidden="false" customHeight="false" outlineLevel="0" collapsed="false">
      <c r="A367" s="21"/>
      <c r="D367" s="22"/>
      <c r="I367" s="23" t="str">
        <f aca="false">IF(E367="","",IFERROR(INDEX(Categories!$A$2:$A$200,MATCH(E367,Categories!$B$2:$B$200,0)),"Unknown"))</f>
        <v/>
      </c>
      <c r="J367" s="24" t="str">
        <f aca="false">IF(A367="","",DATE(YEAR(A367),MONTH(A367),1))</f>
        <v/>
      </c>
      <c r="K367" s="23" t="str">
        <f aca="false">IF(A367="","",IF(G367&lt;&gt;"",G367,IFERROR(INDEX(Accounts!$D$2:$D$40,MATCH(B367,Accounts!$A$2:$A$40,0)),"Household")))</f>
        <v/>
      </c>
      <c r="L367" s="25" t="str">
        <f aca="false">IF(F367="","",SUMIFS($D$2:$D$3001,$F$2:$F$3001,F367))</f>
        <v/>
      </c>
      <c r="M367" s="23" t="str">
        <f aca="false">IF(A367="","",IF(E367="","Uncategorized",IF(I367="Unknown","Unknown category",IF(AND(I367="Transfer",F367=""),"Transfer needs ID",IF(AND(F367&lt;&gt;"",ABS(N(L367))&gt;0.009),"Unmatched transfer",IF(AND(LEFT(E367,6)="Rental",K367="Household"),"Rental row needs property",""))))))</f>
        <v/>
      </c>
    </row>
    <row r="368" customFormat="false" ht="15" hidden="false" customHeight="false" outlineLevel="0" collapsed="false">
      <c r="A368" s="21"/>
      <c r="D368" s="22"/>
      <c r="I368" s="23" t="str">
        <f aca="false">IF(E368="","",IFERROR(INDEX(Categories!$A$2:$A$200,MATCH(E368,Categories!$B$2:$B$200,0)),"Unknown"))</f>
        <v/>
      </c>
      <c r="J368" s="24" t="str">
        <f aca="false">IF(A368="","",DATE(YEAR(A368),MONTH(A368),1))</f>
        <v/>
      </c>
      <c r="K368" s="23" t="str">
        <f aca="false">IF(A368="","",IF(G368&lt;&gt;"",G368,IFERROR(INDEX(Accounts!$D$2:$D$40,MATCH(B368,Accounts!$A$2:$A$40,0)),"Household")))</f>
        <v/>
      </c>
      <c r="L368" s="25" t="str">
        <f aca="false">IF(F368="","",SUMIFS($D$2:$D$3001,$F$2:$F$3001,F368))</f>
        <v/>
      </c>
      <c r="M368" s="23" t="str">
        <f aca="false">IF(A368="","",IF(E368="","Uncategorized",IF(I368="Unknown","Unknown category",IF(AND(I368="Transfer",F368=""),"Transfer needs ID",IF(AND(F368&lt;&gt;"",ABS(N(L368))&gt;0.009),"Unmatched transfer",IF(AND(LEFT(E368,6)="Rental",K368="Household"),"Rental row needs property",""))))))</f>
        <v/>
      </c>
    </row>
    <row r="369" customFormat="false" ht="15" hidden="false" customHeight="false" outlineLevel="0" collapsed="false">
      <c r="A369" s="21"/>
      <c r="D369" s="22"/>
      <c r="I369" s="23" t="str">
        <f aca="false">IF(E369="","",IFERROR(INDEX(Categories!$A$2:$A$200,MATCH(E369,Categories!$B$2:$B$200,0)),"Unknown"))</f>
        <v/>
      </c>
      <c r="J369" s="24" t="str">
        <f aca="false">IF(A369="","",DATE(YEAR(A369),MONTH(A369),1))</f>
        <v/>
      </c>
      <c r="K369" s="23" t="str">
        <f aca="false">IF(A369="","",IF(G369&lt;&gt;"",G369,IFERROR(INDEX(Accounts!$D$2:$D$40,MATCH(B369,Accounts!$A$2:$A$40,0)),"Household")))</f>
        <v/>
      </c>
      <c r="L369" s="25" t="str">
        <f aca="false">IF(F369="","",SUMIFS($D$2:$D$3001,$F$2:$F$3001,F369))</f>
        <v/>
      </c>
      <c r="M369" s="23" t="str">
        <f aca="false">IF(A369="","",IF(E369="","Uncategorized",IF(I369="Unknown","Unknown category",IF(AND(I369="Transfer",F369=""),"Transfer needs ID",IF(AND(F369&lt;&gt;"",ABS(N(L369))&gt;0.009),"Unmatched transfer",IF(AND(LEFT(E369,6)="Rental",K369="Household"),"Rental row needs property",""))))))</f>
        <v/>
      </c>
    </row>
    <row r="370" customFormat="false" ht="15" hidden="false" customHeight="false" outlineLevel="0" collapsed="false">
      <c r="A370" s="21"/>
      <c r="D370" s="22"/>
      <c r="I370" s="23" t="str">
        <f aca="false">IF(E370="","",IFERROR(INDEX(Categories!$A$2:$A$200,MATCH(E370,Categories!$B$2:$B$200,0)),"Unknown"))</f>
        <v/>
      </c>
      <c r="J370" s="24" t="str">
        <f aca="false">IF(A370="","",DATE(YEAR(A370),MONTH(A370),1))</f>
        <v/>
      </c>
      <c r="K370" s="23" t="str">
        <f aca="false">IF(A370="","",IF(G370&lt;&gt;"",G370,IFERROR(INDEX(Accounts!$D$2:$D$40,MATCH(B370,Accounts!$A$2:$A$40,0)),"Household")))</f>
        <v/>
      </c>
      <c r="L370" s="25" t="str">
        <f aca="false">IF(F370="","",SUMIFS($D$2:$D$3001,$F$2:$F$3001,F370))</f>
        <v/>
      </c>
      <c r="M370" s="23" t="str">
        <f aca="false">IF(A370="","",IF(E370="","Uncategorized",IF(I370="Unknown","Unknown category",IF(AND(I370="Transfer",F370=""),"Transfer needs ID",IF(AND(F370&lt;&gt;"",ABS(N(L370))&gt;0.009),"Unmatched transfer",IF(AND(LEFT(E370,6)="Rental",K370="Household"),"Rental row needs property",""))))))</f>
        <v/>
      </c>
    </row>
    <row r="371" customFormat="false" ht="15" hidden="false" customHeight="false" outlineLevel="0" collapsed="false">
      <c r="A371" s="21"/>
      <c r="D371" s="22"/>
      <c r="I371" s="23" t="str">
        <f aca="false">IF(E371="","",IFERROR(INDEX(Categories!$A$2:$A$200,MATCH(E371,Categories!$B$2:$B$200,0)),"Unknown"))</f>
        <v/>
      </c>
      <c r="J371" s="24" t="str">
        <f aca="false">IF(A371="","",DATE(YEAR(A371),MONTH(A371),1))</f>
        <v/>
      </c>
      <c r="K371" s="23" t="str">
        <f aca="false">IF(A371="","",IF(G371&lt;&gt;"",G371,IFERROR(INDEX(Accounts!$D$2:$D$40,MATCH(B371,Accounts!$A$2:$A$40,0)),"Household")))</f>
        <v/>
      </c>
      <c r="L371" s="25" t="str">
        <f aca="false">IF(F371="","",SUMIFS($D$2:$D$3001,$F$2:$F$3001,F371))</f>
        <v/>
      </c>
      <c r="M371" s="23" t="str">
        <f aca="false">IF(A371="","",IF(E371="","Uncategorized",IF(I371="Unknown","Unknown category",IF(AND(I371="Transfer",F371=""),"Transfer needs ID",IF(AND(F371&lt;&gt;"",ABS(N(L371))&gt;0.009),"Unmatched transfer",IF(AND(LEFT(E371,6)="Rental",K371="Household"),"Rental row needs property",""))))))</f>
        <v/>
      </c>
    </row>
    <row r="372" customFormat="false" ht="15" hidden="false" customHeight="false" outlineLevel="0" collapsed="false">
      <c r="A372" s="21"/>
      <c r="D372" s="22"/>
      <c r="I372" s="23" t="str">
        <f aca="false">IF(E372="","",IFERROR(INDEX(Categories!$A$2:$A$200,MATCH(E372,Categories!$B$2:$B$200,0)),"Unknown"))</f>
        <v/>
      </c>
      <c r="J372" s="24" t="str">
        <f aca="false">IF(A372="","",DATE(YEAR(A372),MONTH(A372),1))</f>
        <v/>
      </c>
      <c r="K372" s="23" t="str">
        <f aca="false">IF(A372="","",IF(G372&lt;&gt;"",G372,IFERROR(INDEX(Accounts!$D$2:$D$40,MATCH(B372,Accounts!$A$2:$A$40,0)),"Household")))</f>
        <v/>
      </c>
      <c r="L372" s="25" t="str">
        <f aca="false">IF(F372="","",SUMIFS($D$2:$D$3001,$F$2:$F$3001,F372))</f>
        <v/>
      </c>
      <c r="M372" s="23" t="str">
        <f aca="false">IF(A372="","",IF(E372="","Uncategorized",IF(I372="Unknown","Unknown category",IF(AND(I372="Transfer",F372=""),"Transfer needs ID",IF(AND(F372&lt;&gt;"",ABS(N(L372))&gt;0.009),"Unmatched transfer",IF(AND(LEFT(E372,6)="Rental",K372="Household"),"Rental row needs property",""))))))</f>
        <v/>
      </c>
    </row>
    <row r="373" customFormat="false" ht="15" hidden="false" customHeight="false" outlineLevel="0" collapsed="false">
      <c r="A373" s="21"/>
      <c r="D373" s="22"/>
      <c r="I373" s="23" t="str">
        <f aca="false">IF(E373="","",IFERROR(INDEX(Categories!$A$2:$A$200,MATCH(E373,Categories!$B$2:$B$200,0)),"Unknown"))</f>
        <v/>
      </c>
      <c r="J373" s="24" t="str">
        <f aca="false">IF(A373="","",DATE(YEAR(A373),MONTH(A373),1))</f>
        <v/>
      </c>
      <c r="K373" s="23" t="str">
        <f aca="false">IF(A373="","",IF(G373&lt;&gt;"",G373,IFERROR(INDEX(Accounts!$D$2:$D$40,MATCH(B373,Accounts!$A$2:$A$40,0)),"Household")))</f>
        <v/>
      </c>
      <c r="L373" s="25" t="str">
        <f aca="false">IF(F373="","",SUMIFS($D$2:$D$3001,$F$2:$F$3001,F373))</f>
        <v/>
      </c>
      <c r="M373" s="23" t="str">
        <f aca="false">IF(A373="","",IF(E373="","Uncategorized",IF(I373="Unknown","Unknown category",IF(AND(I373="Transfer",F373=""),"Transfer needs ID",IF(AND(F373&lt;&gt;"",ABS(N(L373))&gt;0.009),"Unmatched transfer",IF(AND(LEFT(E373,6)="Rental",K373="Household"),"Rental row needs property",""))))))</f>
        <v/>
      </c>
    </row>
    <row r="374" customFormat="false" ht="15" hidden="false" customHeight="false" outlineLevel="0" collapsed="false">
      <c r="A374" s="21"/>
      <c r="D374" s="22"/>
      <c r="I374" s="23" t="str">
        <f aca="false">IF(E374="","",IFERROR(INDEX(Categories!$A$2:$A$200,MATCH(E374,Categories!$B$2:$B$200,0)),"Unknown"))</f>
        <v/>
      </c>
      <c r="J374" s="24" t="str">
        <f aca="false">IF(A374="","",DATE(YEAR(A374),MONTH(A374),1))</f>
        <v/>
      </c>
      <c r="K374" s="23" t="str">
        <f aca="false">IF(A374="","",IF(G374&lt;&gt;"",G374,IFERROR(INDEX(Accounts!$D$2:$D$40,MATCH(B374,Accounts!$A$2:$A$40,0)),"Household")))</f>
        <v/>
      </c>
      <c r="L374" s="25" t="str">
        <f aca="false">IF(F374="","",SUMIFS($D$2:$D$3001,$F$2:$F$3001,F374))</f>
        <v/>
      </c>
      <c r="M374" s="23" t="str">
        <f aca="false">IF(A374="","",IF(E374="","Uncategorized",IF(I374="Unknown","Unknown category",IF(AND(I374="Transfer",F374=""),"Transfer needs ID",IF(AND(F374&lt;&gt;"",ABS(N(L374))&gt;0.009),"Unmatched transfer",IF(AND(LEFT(E374,6)="Rental",K374="Household"),"Rental row needs property",""))))))</f>
        <v/>
      </c>
    </row>
    <row r="375" customFormat="false" ht="15" hidden="false" customHeight="false" outlineLevel="0" collapsed="false">
      <c r="A375" s="21"/>
      <c r="D375" s="22"/>
      <c r="I375" s="23" t="str">
        <f aca="false">IF(E375="","",IFERROR(INDEX(Categories!$A$2:$A$200,MATCH(E375,Categories!$B$2:$B$200,0)),"Unknown"))</f>
        <v/>
      </c>
      <c r="J375" s="24" t="str">
        <f aca="false">IF(A375="","",DATE(YEAR(A375),MONTH(A375),1))</f>
        <v/>
      </c>
      <c r="K375" s="23" t="str">
        <f aca="false">IF(A375="","",IF(G375&lt;&gt;"",G375,IFERROR(INDEX(Accounts!$D$2:$D$40,MATCH(B375,Accounts!$A$2:$A$40,0)),"Household")))</f>
        <v/>
      </c>
      <c r="L375" s="25" t="str">
        <f aca="false">IF(F375="","",SUMIFS($D$2:$D$3001,$F$2:$F$3001,F375))</f>
        <v/>
      </c>
      <c r="M375" s="23" t="str">
        <f aca="false">IF(A375="","",IF(E375="","Uncategorized",IF(I375="Unknown","Unknown category",IF(AND(I375="Transfer",F375=""),"Transfer needs ID",IF(AND(F375&lt;&gt;"",ABS(N(L375))&gt;0.009),"Unmatched transfer",IF(AND(LEFT(E375,6)="Rental",K375="Household"),"Rental row needs property",""))))))</f>
        <v/>
      </c>
    </row>
    <row r="376" customFormat="false" ht="15" hidden="false" customHeight="false" outlineLevel="0" collapsed="false">
      <c r="A376" s="21"/>
      <c r="D376" s="22"/>
      <c r="I376" s="23" t="str">
        <f aca="false">IF(E376="","",IFERROR(INDEX(Categories!$A$2:$A$200,MATCH(E376,Categories!$B$2:$B$200,0)),"Unknown"))</f>
        <v/>
      </c>
      <c r="J376" s="24" t="str">
        <f aca="false">IF(A376="","",DATE(YEAR(A376),MONTH(A376),1))</f>
        <v/>
      </c>
      <c r="K376" s="23" t="str">
        <f aca="false">IF(A376="","",IF(G376&lt;&gt;"",G376,IFERROR(INDEX(Accounts!$D$2:$D$40,MATCH(B376,Accounts!$A$2:$A$40,0)),"Household")))</f>
        <v/>
      </c>
      <c r="L376" s="25" t="str">
        <f aca="false">IF(F376="","",SUMIFS($D$2:$D$3001,$F$2:$F$3001,F376))</f>
        <v/>
      </c>
      <c r="M376" s="23" t="str">
        <f aca="false">IF(A376="","",IF(E376="","Uncategorized",IF(I376="Unknown","Unknown category",IF(AND(I376="Transfer",F376=""),"Transfer needs ID",IF(AND(F376&lt;&gt;"",ABS(N(L376))&gt;0.009),"Unmatched transfer",IF(AND(LEFT(E376,6)="Rental",K376="Household"),"Rental row needs property",""))))))</f>
        <v/>
      </c>
    </row>
    <row r="377" customFormat="false" ht="15" hidden="false" customHeight="false" outlineLevel="0" collapsed="false">
      <c r="A377" s="21"/>
      <c r="D377" s="22"/>
      <c r="I377" s="23" t="str">
        <f aca="false">IF(E377="","",IFERROR(INDEX(Categories!$A$2:$A$200,MATCH(E377,Categories!$B$2:$B$200,0)),"Unknown"))</f>
        <v/>
      </c>
      <c r="J377" s="24" t="str">
        <f aca="false">IF(A377="","",DATE(YEAR(A377),MONTH(A377),1))</f>
        <v/>
      </c>
      <c r="K377" s="23" t="str">
        <f aca="false">IF(A377="","",IF(G377&lt;&gt;"",G377,IFERROR(INDEX(Accounts!$D$2:$D$40,MATCH(B377,Accounts!$A$2:$A$40,0)),"Household")))</f>
        <v/>
      </c>
      <c r="L377" s="25" t="str">
        <f aca="false">IF(F377="","",SUMIFS($D$2:$D$3001,$F$2:$F$3001,F377))</f>
        <v/>
      </c>
      <c r="M377" s="23" t="str">
        <f aca="false">IF(A377="","",IF(E377="","Uncategorized",IF(I377="Unknown","Unknown category",IF(AND(I377="Transfer",F377=""),"Transfer needs ID",IF(AND(F377&lt;&gt;"",ABS(N(L377))&gt;0.009),"Unmatched transfer",IF(AND(LEFT(E377,6)="Rental",K377="Household"),"Rental row needs property",""))))))</f>
        <v/>
      </c>
    </row>
    <row r="378" customFormat="false" ht="15" hidden="false" customHeight="false" outlineLevel="0" collapsed="false">
      <c r="A378" s="21"/>
      <c r="D378" s="22"/>
      <c r="I378" s="23" t="str">
        <f aca="false">IF(E378="","",IFERROR(INDEX(Categories!$A$2:$A$200,MATCH(E378,Categories!$B$2:$B$200,0)),"Unknown"))</f>
        <v/>
      </c>
      <c r="J378" s="24" t="str">
        <f aca="false">IF(A378="","",DATE(YEAR(A378),MONTH(A378),1))</f>
        <v/>
      </c>
      <c r="K378" s="23" t="str">
        <f aca="false">IF(A378="","",IF(G378&lt;&gt;"",G378,IFERROR(INDEX(Accounts!$D$2:$D$40,MATCH(B378,Accounts!$A$2:$A$40,0)),"Household")))</f>
        <v/>
      </c>
      <c r="L378" s="25" t="str">
        <f aca="false">IF(F378="","",SUMIFS($D$2:$D$3001,$F$2:$F$3001,F378))</f>
        <v/>
      </c>
      <c r="M378" s="23" t="str">
        <f aca="false">IF(A378="","",IF(E378="","Uncategorized",IF(I378="Unknown","Unknown category",IF(AND(I378="Transfer",F378=""),"Transfer needs ID",IF(AND(F378&lt;&gt;"",ABS(N(L378))&gt;0.009),"Unmatched transfer",IF(AND(LEFT(E378,6)="Rental",K378="Household"),"Rental row needs property",""))))))</f>
        <v/>
      </c>
    </row>
    <row r="379" customFormat="false" ht="15" hidden="false" customHeight="false" outlineLevel="0" collapsed="false">
      <c r="A379" s="21"/>
      <c r="D379" s="22"/>
      <c r="I379" s="23" t="str">
        <f aca="false">IF(E379="","",IFERROR(INDEX(Categories!$A$2:$A$200,MATCH(E379,Categories!$B$2:$B$200,0)),"Unknown"))</f>
        <v/>
      </c>
      <c r="J379" s="24" t="str">
        <f aca="false">IF(A379="","",DATE(YEAR(A379),MONTH(A379),1))</f>
        <v/>
      </c>
      <c r="K379" s="23" t="str">
        <f aca="false">IF(A379="","",IF(G379&lt;&gt;"",G379,IFERROR(INDEX(Accounts!$D$2:$D$40,MATCH(B379,Accounts!$A$2:$A$40,0)),"Household")))</f>
        <v/>
      </c>
      <c r="L379" s="25" t="str">
        <f aca="false">IF(F379="","",SUMIFS($D$2:$D$3001,$F$2:$F$3001,F379))</f>
        <v/>
      </c>
      <c r="M379" s="23" t="str">
        <f aca="false">IF(A379="","",IF(E379="","Uncategorized",IF(I379="Unknown","Unknown category",IF(AND(I379="Transfer",F379=""),"Transfer needs ID",IF(AND(F379&lt;&gt;"",ABS(N(L379))&gt;0.009),"Unmatched transfer",IF(AND(LEFT(E379,6)="Rental",K379="Household"),"Rental row needs property",""))))))</f>
        <v/>
      </c>
    </row>
    <row r="380" customFormat="false" ht="15" hidden="false" customHeight="false" outlineLevel="0" collapsed="false">
      <c r="A380" s="21"/>
      <c r="D380" s="22"/>
      <c r="I380" s="23" t="str">
        <f aca="false">IF(E380="","",IFERROR(INDEX(Categories!$A$2:$A$200,MATCH(E380,Categories!$B$2:$B$200,0)),"Unknown"))</f>
        <v/>
      </c>
      <c r="J380" s="24" t="str">
        <f aca="false">IF(A380="","",DATE(YEAR(A380),MONTH(A380),1))</f>
        <v/>
      </c>
      <c r="K380" s="23" t="str">
        <f aca="false">IF(A380="","",IF(G380&lt;&gt;"",G380,IFERROR(INDEX(Accounts!$D$2:$D$40,MATCH(B380,Accounts!$A$2:$A$40,0)),"Household")))</f>
        <v/>
      </c>
      <c r="L380" s="25" t="str">
        <f aca="false">IF(F380="","",SUMIFS($D$2:$D$3001,$F$2:$F$3001,F380))</f>
        <v/>
      </c>
      <c r="M380" s="23" t="str">
        <f aca="false">IF(A380="","",IF(E380="","Uncategorized",IF(I380="Unknown","Unknown category",IF(AND(I380="Transfer",F380=""),"Transfer needs ID",IF(AND(F380&lt;&gt;"",ABS(N(L380))&gt;0.009),"Unmatched transfer",IF(AND(LEFT(E380,6)="Rental",K380="Household"),"Rental row needs property",""))))))</f>
        <v/>
      </c>
    </row>
    <row r="381" customFormat="false" ht="15" hidden="false" customHeight="false" outlineLevel="0" collapsed="false">
      <c r="A381" s="21"/>
      <c r="D381" s="22"/>
      <c r="I381" s="23" t="str">
        <f aca="false">IF(E381="","",IFERROR(INDEX(Categories!$A$2:$A$200,MATCH(E381,Categories!$B$2:$B$200,0)),"Unknown"))</f>
        <v/>
      </c>
      <c r="J381" s="24" t="str">
        <f aca="false">IF(A381="","",DATE(YEAR(A381),MONTH(A381),1))</f>
        <v/>
      </c>
      <c r="K381" s="23" t="str">
        <f aca="false">IF(A381="","",IF(G381&lt;&gt;"",G381,IFERROR(INDEX(Accounts!$D$2:$D$40,MATCH(B381,Accounts!$A$2:$A$40,0)),"Household")))</f>
        <v/>
      </c>
      <c r="L381" s="25" t="str">
        <f aca="false">IF(F381="","",SUMIFS($D$2:$D$3001,$F$2:$F$3001,F381))</f>
        <v/>
      </c>
      <c r="M381" s="23" t="str">
        <f aca="false">IF(A381="","",IF(E381="","Uncategorized",IF(I381="Unknown","Unknown category",IF(AND(I381="Transfer",F381=""),"Transfer needs ID",IF(AND(F381&lt;&gt;"",ABS(N(L381))&gt;0.009),"Unmatched transfer",IF(AND(LEFT(E381,6)="Rental",K381="Household"),"Rental row needs property",""))))))</f>
        <v/>
      </c>
    </row>
    <row r="382" customFormat="false" ht="15" hidden="false" customHeight="false" outlineLevel="0" collapsed="false">
      <c r="A382" s="21"/>
      <c r="D382" s="22"/>
      <c r="I382" s="23" t="str">
        <f aca="false">IF(E382="","",IFERROR(INDEX(Categories!$A$2:$A$200,MATCH(E382,Categories!$B$2:$B$200,0)),"Unknown"))</f>
        <v/>
      </c>
      <c r="J382" s="24" t="str">
        <f aca="false">IF(A382="","",DATE(YEAR(A382),MONTH(A382),1))</f>
        <v/>
      </c>
      <c r="K382" s="23" t="str">
        <f aca="false">IF(A382="","",IF(G382&lt;&gt;"",G382,IFERROR(INDEX(Accounts!$D$2:$D$40,MATCH(B382,Accounts!$A$2:$A$40,0)),"Household")))</f>
        <v/>
      </c>
      <c r="L382" s="25" t="str">
        <f aca="false">IF(F382="","",SUMIFS($D$2:$D$3001,$F$2:$F$3001,F382))</f>
        <v/>
      </c>
      <c r="M382" s="23" t="str">
        <f aca="false">IF(A382="","",IF(E382="","Uncategorized",IF(I382="Unknown","Unknown category",IF(AND(I382="Transfer",F382=""),"Transfer needs ID",IF(AND(F382&lt;&gt;"",ABS(N(L382))&gt;0.009),"Unmatched transfer",IF(AND(LEFT(E382,6)="Rental",K382="Household"),"Rental row needs property",""))))))</f>
        <v/>
      </c>
    </row>
    <row r="383" customFormat="false" ht="15" hidden="false" customHeight="false" outlineLevel="0" collapsed="false">
      <c r="A383" s="21"/>
      <c r="D383" s="22"/>
      <c r="I383" s="23" t="str">
        <f aca="false">IF(E383="","",IFERROR(INDEX(Categories!$A$2:$A$200,MATCH(E383,Categories!$B$2:$B$200,0)),"Unknown"))</f>
        <v/>
      </c>
      <c r="J383" s="24" t="str">
        <f aca="false">IF(A383="","",DATE(YEAR(A383),MONTH(A383),1))</f>
        <v/>
      </c>
      <c r="K383" s="23" t="str">
        <f aca="false">IF(A383="","",IF(G383&lt;&gt;"",G383,IFERROR(INDEX(Accounts!$D$2:$D$40,MATCH(B383,Accounts!$A$2:$A$40,0)),"Household")))</f>
        <v/>
      </c>
      <c r="L383" s="25" t="str">
        <f aca="false">IF(F383="","",SUMIFS($D$2:$D$3001,$F$2:$F$3001,F383))</f>
        <v/>
      </c>
      <c r="M383" s="23" t="str">
        <f aca="false">IF(A383="","",IF(E383="","Uncategorized",IF(I383="Unknown","Unknown category",IF(AND(I383="Transfer",F383=""),"Transfer needs ID",IF(AND(F383&lt;&gt;"",ABS(N(L383))&gt;0.009),"Unmatched transfer",IF(AND(LEFT(E383,6)="Rental",K383="Household"),"Rental row needs property",""))))))</f>
        <v/>
      </c>
    </row>
    <row r="384" customFormat="false" ht="15" hidden="false" customHeight="false" outlineLevel="0" collapsed="false">
      <c r="A384" s="21"/>
      <c r="D384" s="22"/>
      <c r="I384" s="23" t="str">
        <f aca="false">IF(E384="","",IFERROR(INDEX(Categories!$A$2:$A$200,MATCH(E384,Categories!$B$2:$B$200,0)),"Unknown"))</f>
        <v/>
      </c>
      <c r="J384" s="24" t="str">
        <f aca="false">IF(A384="","",DATE(YEAR(A384),MONTH(A384),1))</f>
        <v/>
      </c>
      <c r="K384" s="23" t="str">
        <f aca="false">IF(A384="","",IF(G384&lt;&gt;"",G384,IFERROR(INDEX(Accounts!$D$2:$D$40,MATCH(B384,Accounts!$A$2:$A$40,0)),"Household")))</f>
        <v/>
      </c>
      <c r="L384" s="25" t="str">
        <f aca="false">IF(F384="","",SUMIFS($D$2:$D$3001,$F$2:$F$3001,F384))</f>
        <v/>
      </c>
      <c r="M384" s="23" t="str">
        <f aca="false">IF(A384="","",IF(E384="","Uncategorized",IF(I384="Unknown","Unknown category",IF(AND(I384="Transfer",F384=""),"Transfer needs ID",IF(AND(F384&lt;&gt;"",ABS(N(L384))&gt;0.009),"Unmatched transfer",IF(AND(LEFT(E384,6)="Rental",K384="Household"),"Rental row needs property",""))))))</f>
        <v/>
      </c>
    </row>
    <row r="385" customFormat="false" ht="15" hidden="false" customHeight="false" outlineLevel="0" collapsed="false">
      <c r="A385" s="21"/>
      <c r="D385" s="22"/>
      <c r="I385" s="23" t="str">
        <f aca="false">IF(E385="","",IFERROR(INDEX(Categories!$A$2:$A$200,MATCH(E385,Categories!$B$2:$B$200,0)),"Unknown"))</f>
        <v/>
      </c>
      <c r="J385" s="24" t="str">
        <f aca="false">IF(A385="","",DATE(YEAR(A385),MONTH(A385),1))</f>
        <v/>
      </c>
      <c r="K385" s="23" t="str">
        <f aca="false">IF(A385="","",IF(G385&lt;&gt;"",G385,IFERROR(INDEX(Accounts!$D$2:$D$40,MATCH(B385,Accounts!$A$2:$A$40,0)),"Household")))</f>
        <v/>
      </c>
      <c r="L385" s="25" t="str">
        <f aca="false">IF(F385="","",SUMIFS($D$2:$D$3001,$F$2:$F$3001,F385))</f>
        <v/>
      </c>
      <c r="M385" s="23" t="str">
        <f aca="false">IF(A385="","",IF(E385="","Uncategorized",IF(I385="Unknown","Unknown category",IF(AND(I385="Transfer",F385=""),"Transfer needs ID",IF(AND(F385&lt;&gt;"",ABS(N(L385))&gt;0.009),"Unmatched transfer",IF(AND(LEFT(E385,6)="Rental",K385="Household"),"Rental row needs property",""))))))</f>
        <v/>
      </c>
    </row>
    <row r="386" customFormat="false" ht="15" hidden="false" customHeight="false" outlineLevel="0" collapsed="false">
      <c r="A386" s="21"/>
      <c r="D386" s="22"/>
      <c r="I386" s="23" t="str">
        <f aca="false">IF(E386="","",IFERROR(INDEX(Categories!$A$2:$A$200,MATCH(E386,Categories!$B$2:$B$200,0)),"Unknown"))</f>
        <v/>
      </c>
      <c r="J386" s="24" t="str">
        <f aca="false">IF(A386="","",DATE(YEAR(A386),MONTH(A386),1))</f>
        <v/>
      </c>
      <c r="K386" s="23" t="str">
        <f aca="false">IF(A386="","",IF(G386&lt;&gt;"",G386,IFERROR(INDEX(Accounts!$D$2:$D$40,MATCH(B386,Accounts!$A$2:$A$40,0)),"Household")))</f>
        <v/>
      </c>
      <c r="L386" s="25" t="str">
        <f aca="false">IF(F386="","",SUMIFS($D$2:$D$3001,$F$2:$F$3001,F386))</f>
        <v/>
      </c>
      <c r="M386" s="23" t="str">
        <f aca="false">IF(A386="","",IF(E386="","Uncategorized",IF(I386="Unknown","Unknown category",IF(AND(I386="Transfer",F386=""),"Transfer needs ID",IF(AND(F386&lt;&gt;"",ABS(N(L386))&gt;0.009),"Unmatched transfer",IF(AND(LEFT(E386,6)="Rental",K386="Household"),"Rental row needs property",""))))))</f>
        <v/>
      </c>
    </row>
    <row r="387" customFormat="false" ht="15" hidden="false" customHeight="false" outlineLevel="0" collapsed="false">
      <c r="A387" s="21"/>
      <c r="D387" s="22"/>
      <c r="I387" s="23" t="str">
        <f aca="false">IF(E387="","",IFERROR(INDEX(Categories!$A$2:$A$200,MATCH(E387,Categories!$B$2:$B$200,0)),"Unknown"))</f>
        <v/>
      </c>
      <c r="J387" s="24" t="str">
        <f aca="false">IF(A387="","",DATE(YEAR(A387),MONTH(A387),1))</f>
        <v/>
      </c>
      <c r="K387" s="23" t="str">
        <f aca="false">IF(A387="","",IF(G387&lt;&gt;"",G387,IFERROR(INDEX(Accounts!$D$2:$D$40,MATCH(B387,Accounts!$A$2:$A$40,0)),"Household")))</f>
        <v/>
      </c>
      <c r="L387" s="25" t="str">
        <f aca="false">IF(F387="","",SUMIFS($D$2:$D$3001,$F$2:$F$3001,F387))</f>
        <v/>
      </c>
      <c r="M387" s="23" t="str">
        <f aca="false">IF(A387="","",IF(E387="","Uncategorized",IF(I387="Unknown","Unknown category",IF(AND(I387="Transfer",F387=""),"Transfer needs ID",IF(AND(F387&lt;&gt;"",ABS(N(L387))&gt;0.009),"Unmatched transfer",IF(AND(LEFT(E387,6)="Rental",K387="Household"),"Rental row needs property",""))))))</f>
        <v/>
      </c>
    </row>
    <row r="388" customFormat="false" ht="15" hidden="false" customHeight="false" outlineLevel="0" collapsed="false">
      <c r="A388" s="21"/>
      <c r="D388" s="22"/>
      <c r="I388" s="23" t="str">
        <f aca="false">IF(E388="","",IFERROR(INDEX(Categories!$A$2:$A$200,MATCH(E388,Categories!$B$2:$B$200,0)),"Unknown"))</f>
        <v/>
      </c>
      <c r="J388" s="24" t="str">
        <f aca="false">IF(A388="","",DATE(YEAR(A388),MONTH(A388),1))</f>
        <v/>
      </c>
      <c r="K388" s="23" t="str">
        <f aca="false">IF(A388="","",IF(G388&lt;&gt;"",G388,IFERROR(INDEX(Accounts!$D$2:$D$40,MATCH(B388,Accounts!$A$2:$A$40,0)),"Household")))</f>
        <v/>
      </c>
      <c r="L388" s="25" t="str">
        <f aca="false">IF(F388="","",SUMIFS($D$2:$D$3001,$F$2:$F$3001,F388))</f>
        <v/>
      </c>
      <c r="M388" s="23" t="str">
        <f aca="false">IF(A388="","",IF(E388="","Uncategorized",IF(I388="Unknown","Unknown category",IF(AND(I388="Transfer",F388=""),"Transfer needs ID",IF(AND(F388&lt;&gt;"",ABS(N(L388))&gt;0.009),"Unmatched transfer",IF(AND(LEFT(E388,6)="Rental",K388="Household"),"Rental row needs property",""))))))</f>
        <v/>
      </c>
    </row>
    <row r="389" customFormat="false" ht="15" hidden="false" customHeight="false" outlineLevel="0" collapsed="false">
      <c r="A389" s="21"/>
      <c r="D389" s="22"/>
      <c r="I389" s="23" t="str">
        <f aca="false">IF(E389="","",IFERROR(INDEX(Categories!$A$2:$A$200,MATCH(E389,Categories!$B$2:$B$200,0)),"Unknown"))</f>
        <v/>
      </c>
      <c r="J389" s="24" t="str">
        <f aca="false">IF(A389="","",DATE(YEAR(A389),MONTH(A389),1))</f>
        <v/>
      </c>
      <c r="K389" s="23" t="str">
        <f aca="false">IF(A389="","",IF(G389&lt;&gt;"",G389,IFERROR(INDEX(Accounts!$D$2:$D$40,MATCH(B389,Accounts!$A$2:$A$40,0)),"Household")))</f>
        <v/>
      </c>
      <c r="L389" s="25" t="str">
        <f aca="false">IF(F389="","",SUMIFS($D$2:$D$3001,$F$2:$F$3001,F389))</f>
        <v/>
      </c>
      <c r="M389" s="23" t="str">
        <f aca="false">IF(A389="","",IF(E389="","Uncategorized",IF(I389="Unknown","Unknown category",IF(AND(I389="Transfer",F389=""),"Transfer needs ID",IF(AND(F389&lt;&gt;"",ABS(N(L389))&gt;0.009),"Unmatched transfer",IF(AND(LEFT(E389,6)="Rental",K389="Household"),"Rental row needs property",""))))))</f>
        <v/>
      </c>
    </row>
    <row r="390" customFormat="false" ht="15" hidden="false" customHeight="false" outlineLevel="0" collapsed="false">
      <c r="A390" s="21"/>
      <c r="D390" s="22"/>
      <c r="I390" s="23" t="str">
        <f aca="false">IF(E390="","",IFERROR(INDEX(Categories!$A$2:$A$200,MATCH(E390,Categories!$B$2:$B$200,0)),"Unknown"))</f>
        <v/>
      </c>
      <c r="J390" s="24" t="str">
        <f aca="false">IF(A390="","",DATE(YEAR(A390),MONTH(A390),1))</f>
        <v/>
      </c>
      <c r="K390" s="23" t="str">
        <f aca="false">IF(A390="","",IF(G390&lt;&gt;"",G390,IFERROR(INDEX(Accounts!$D$2:$D$40,MATCH(B390,Accounts!$A$2:$A$40,0)),"Household")))</f>
        <v/>
      </c>
      <c r="L390" s="25" t="str">
        <f aca="false">IF(F390="","",SUMIFS($D$2:$D$3001,$F$2:$F$3001,F390))</f>
        <v/>
      </c>
      <c r="M390" s="23" t="str">
        <f aca="false">IF(A390="","",IF(E390="","Uncategorized",IF(I390="Unknown","Unknown category",IF(AND(I390="Transfer",F390=""),"Transfer needs ID",IF(AND(F390&lt;&gt;"",ABS(N(L390))&gt;0.009),"Unmatched transfer",IF(AND(LEFT(E390,6)="Rental",K390="Household"),"Rental row needs property",""))))))</f>
        <v/>
      </c>
    </row>
    <row r="391" customFormat="false" ht="15" hidden="false" customHeight="false" outlineLevel="0" collapsed="false">
      <c r="A391" s="21"/>
      <c r="D391" s="22"/>
      <c r="I391" s="23" t="str">
        <f aca="false">IF(E391="","",IFERROR(INDEX(Categories!$A$2:$A$200,MATCH(E391,Categories!$B$2:$B$200,0)),"Unknown"))</f>
        <v/>
      </c>
      <c r="J391" s="24" t="str">
        <f aca="false">IF(A391="","",DATE(YEAR(A391),MONTH(A391),1))</f>
        <v/>
      </c>
      <c r="K391" s="23" t="str">
        <f aca="false">IF(A391="","",IF(G391&lt;&gt;"",G391,IFERROR(INDEX(Accounts!$D$2:$D$40,MATCH(B391,Accounts!$A$2:$A$40,0)),"Household")))</f>
        <v/>
      </c>
      <c r="L391" s="25" t="str">
        <f aca="false">IF(F391="","",SUMIFS($D$2:$D$3001,$F$2:$F$3001,F391))</f>
        <v/>
      </c>
      <c r="M391" s="23" t="str">
        <f aca="false">IF(A391="","",IF(E391="","Uncategorized",IF(I391="Unknown","Unknown category",IF(AND(I391="Transfer",F391=""),"Transfer needs ID",IF(AND(F391&lt;&gt;"",ABS(N(L391))&gt;0.009),"Unmatched transfer",IF(AND(LEFT(E391,6)="Rental",K391="Household"),"Rental row needs property",""))))))</f>
        <v/>
      </c>
    </row>
    <row r="392" customFormat="false" ht="15" hidden="false" customHeight="false" outlineLevel="0" collapsed="false">
      <c r="A392" s="21"/>
      <c r="D392" s="22"/>
      <c r="I392" s="23" t="str">
        <f aca="false">IF(E392="","",IFERROR(INDEX(Categories!$A$2:$A$200,MATCH(E392,Categories!$B$2:$B$200,0)),"Unknown"))</f>
        <v/>
      </c>
      <c r="J392" s="24" t="str">
        <f aca="false">IF(A392="","",DATE(YEAR(A392),MONTH(A392),1))</f>
        <v/>
      </c>
      <c r="K392" s="23" t="str">
        <f aca="false">IF(A392="","",IF(G392&lt;&gt;"",G392,IFERROR(INDEX(Accounts!$D$2:$D$40,MATCH(B392,Accounts!$A$2:$A$40,0)),"Household")))</f>
        <v/>
      </c>
      <c r="L392" s="25" t="str">
        <f aca="false">IF(F392="","",SUMIFS($D$2:$D$3001,$F$2:$F$3001,F392))</f>
        <v/>
      </c>
      <c r="M392" s="23" t="str">
        <f aca="false">IF(A392="","",IF(E392="","Uncategorized",IF(I392="Unknown","Unknown category",IF(AND(I392="Transfer",F392=""),"Transfer needs ID",IF(AND(F392&lt;&gt;"",ABS(N(L392))&gt;0.009),"Unmatched transfer",IF(AND(LEFT(E392,6)="Rental",K392="Household"),"Rental row needs property",""))))))</f>
        <v/>
      </c>
    </row>
    <row r="393" customFormat="false" ht="15" hidden="false" customHeight="false" outlineLevel="0" collapsed="false">
      <c r="A393" s="21"/>
      <c r="D393" s="22"/>
      <c r="I393" s="23" t="str">
        <f aca="false">IF(E393="","",IFERROR(INDEX(Categories!$A$2:$A$200,MATCH(E393,Categories!$B$2:$B$200,0)),"Unknown"))</f>
        <v/>
      </c>
      <c r="J393" s="24" t="str">
        <f aca="false">IF(A393="","",DATE(YEAR(A393),MONTH(A393),1))</f>
        <v/>
      </c>
      <c r="K393" s="23" t="str">
        <f aca="false">IF(A393="","",IF(G393&lt;&gt;"",G393,IFERROR(INDEX(Accounts!$D$2:$D$40,MATCH(B393,Accounts!$A$2:$A$40,0)),"Household")))</f>
        <v/>
      </c>
      <c r="L393" s="25" t="str">
        <f aca="false">IF(F393="","",SUMIFS($D$2:$D$3001,$F$2:$F$3001,F393))</f>
        <v/>
      </c>
      <c r="M393" s="23" t="str">
        <f aca="false">IF(A393="","",IF(E393="","Uncategorized",IF(I393="Unknown","Unknown category",IF(AND(I393="Transfer",F393=""),"Transfer needs ID",IF(AND(F393&lt;&gt;"",ABS(N(L393))&gt;0.009),"Unmatched transfer",IF(AND(LEFT(E393,6)="Rental",K393="Household"),"Rental row needs property",""))))))</f>
        <v/>
      </c>
    </row>
    <row r="394" customFormat="false" ht="15" hidden="false" customHeight="false" outlineLevel="0" collapsed="false">
      <c r="A394" s="21"/>
      <c r="D394" s="22"/>
      <c r="I394" s="23" t="str">
        <f aca="false">IF(E394="","",IFERROR(INDEX(Categories!$A$2:$A$200,MATCH(E394,Categories!$B$2:$B$200,0)),"Unknown"))</f>
        <v/>
      </c>
      <c r="J394" s="24" t="str">
        <f aca="false">IF(A394="","",DATE(YEAR(A394),MONTH(A394),1))</f>
        <v/>
      </c>
      <c r="K394" s="23" t="str">
        <f aca="false">IF(A394="","",IF(G394&lt;&gt;"",G394,IFERROR(INDEX(Accounts!$D$2:$D$40,MATCH(B394,Accounts!$A$2:$A$40,0)),"Household")))</f>
        <v/>
      </c>
      <c r="L394" s="25" t="str">
        <f aca="false">IF(F394="","",SUMIFS($D$2:$D$3001,$F$2:$F$3001,F394))</f>
        <v/>
      </c>
      <c r="M394" s="23" t="str">
        <f aca="false">IF(A394="","",IF(E394="","Uncategorized",IF(I394="Unknown","Unknown category",IF(AND(I394="Transfer",F394=""),"Transfer needs ID",IF(AND(F394&lt;&gt;"",ABS(N(L394))&gt;0.009),"Unmatched transfer",IF(AND(LEFT(E394,6)="Rental",K394="Household"),"Rental row needs property",""))))))</f>
        <v/>
      </c>
    </row>
    <row r="395" customFormat="false" ht="15" hidden="false" customHeight="false" outlineLevel="0" collapsed="false">
      <c r="A395" s="21"/>
      <c r="D395" s="22"/>
      <c r="I395" s="23" t="str">
        <f aca="false">IF(E395="","",IFERROR(INDEX(Categories!$A$2:$A$200,MATCH(E395,Categories!$B$2:$B$200,0)),"Unknown"))</f>
        <v/>
      </c>
      <c r="J395" s="24" t="str">
        <f aca="false">IF(A395="","",DATE(YEAR(A395),MONTH(A395),1))</f>
        <v/>
      </c>
      <c r="K395" s="23" t="str">
        <f aca="false">IF(A395="","",IF(G395&lt;&gt;"",G395,IFERROR(INDEX(Accounts!$D$2:$D$40,MATCH(B395,Accounts!$A$2:$A$40,0)),"Household")))</f>
        <v/>
      </c>
      <c r="L395" s="25" t="str">
        <f aca="false">IF(F395="","",SUMIFS($D$2:$D$3001,$F$2:$F$3001,F395))</f>
        <v/>
      </c>
      <c r="M395" s="23" t="str">
        <f aca="false">IF(A395="","",IF(E395="","Uncategorized",IF(I395="Unknown","Unknown category",IF(AND(I395="Transfer",F395=""),"Transfer needs ID",IF(AND(F395&lt;&gt;"",ABS(N(L395))&gt;0.009),"Unmatched transfer",IF(AND(LEFT(E395,6)="Rental",K395="Household"),"Rental row needs property",""))))))</f>
        <v/>
      </c>
    </row>
    <row r="396" customFormat="false" ht="15" hidden="false" customHeight="false" outlineLevel="0" collapsed="false">
      <c r="A396" s="21"/>
      <c r="D396" s="22"/>
      <c r="I396" s="23" t="str">
        <f aca="false">IF(E396="","",IFERROR(INDEX(Categories!$A$2:$A$200,MATCH(E396,Categories!$B$2:$B$200,0)),"Unknown"))</f>
        <v/>
      </c>
      <c r="J396" s="24" t="str">
        <f aca="false">IF(A396="","",DATE(YEAR(A396),MONTH(A396),1))</f>
        <v/>
      </c>
      <c r="K396" s="23" t="str">
        <f aca="false">IF(A396="","",IF(G396&lt;&gt;"",G396,IFERROR(INDEX(Accounts!$D$2:$D$40,MATCH(B396,Accounts!$A$2:$A$40,0)),"Household")))</f>
        <v/>
      </c>
      <c r="L396" s="25" t="str">
        <f aca="false">IF(F396="","",SUMIFS($D$2:$D$3001,$F$2:$F$3001,F396))</f>
        <v/>
      </c>
      <c r="M396" s="23" t="str">
        <f aca="false">IF(A396="","",IF(E396="","Uncategorized",IF(I396="Unknown","Unknown category",IF(AND(I396="Transfer",F396=""),"Transfer needs ID",IF(AND(F396&lt;&gt;"",ABS(N(L396))&gt;0.009),"Unmatched transfer",IF(AND(LEFT(E396,6)="Rental",K396="Household"),"Rental row needs property",""))))))</f>
        <v/>
      </c>
    </row>
    <row r="397" customFormat="false" ht="15" hidden="false" customHeight="false" outlineLevel="0" collapsed="false">
      <c r="A397" s="21"/>
      <c r="D397" s="22"/>
      <c r="I397" s="23" t="str">
        <f aca="false">IF(E397="","",IFERROR(INDEX(Categories!$A$2:$A$200,MATCH(E397,Categories!$B$2:$B$200,0)),"Unknown"))</f>
        <v/>
      </c>
      <c r="J397" s="24" t="str">
        <f aca="false">IF(A397="","",DATE(YEAR(A397),MONTH(A397),1))</f>
        <v/>
      </c>
      <c r="K397" s="23" t="str">
        <f aca="false">IF(A397="","",IF(G397&lt;&gt;"",G397,IFERROR(INDEX(Accounts!$D$2:$D$40,MATCH(B397,Accounts!$A$2:$A$40,0)),"Household")))</f>
        <v/>
      </c>
      <c r="L397" s="25" t="str">
        <f aca="false">IF(F397="","",SUMIFS($D$2:$D$3001,$F$2:$F$3001,F397))</f>
        <v/>
      </c>
      <c r="M397" s="23" t="str">
        <f aca="false">IF(A397="","",IF(E397="","Uncategorized",IF(I397="Unknown","Unknown category",IF(AND(I397="Transfer",F397=""),"Transfer needs ID",IF(AND(F397&lt;&gt;"",ABS(N(L397))&gt;0.009),"Unmatched transfer",IF(AND(LEFT(E397,6)="Rental",K397="Household"),"Rental row needs property",""))))))</f>
        <v/>
      </c>
    </row>
    <row r="398" customFormat="false" ht="15" hidden="false" customHeight="false" outlineLevel="0" collapsed="false">
      <c r="A398" s="21"/>
      <c r="D398" s="22"/>
      <c r="I398" s="23" t="str">
        <f aca="false">IF(E398="","",IFERROR(INDEX(Categories!$A$2:$A$200,MATCH(E398,Categories!$B$2:$B$200,0)),"Unknown"))</f>
        <v/>
      </c>
      <c r="J398" s="24" t="str">
        <f aca="false">IF(A398="","",DATE(YEAR(A398),MONTH(A398),1))</f>
        <v/>
      </c>
      <c r="K398" s="23" t="str">
        <f aca="false">IF(A398="","",IF(G398&lt;&gt;"",G398,IFERROR(INDEX(Accounts!$D$2:$D$40,MATCH(B398,Accounts!$A$2:$A$40,0)),"Household")))</f>
        <v/>
      </c>
      <c r="L398" s="25" t="str">
        <f aca="false">IF(F398="","",SUMIFS($D$2:$D$3001,$F$2:$F$3001,F398))</f>
        <v/>
      </c>
      <c r="M398" s="23" t="str">
        <f aca="false">IF(A398="","",IF(E398="","Uncategorized",IF(I398="Unknown","Unknown category",IF(AND(I398="Transfer",F398=""),"Transfer needs ID",IF(AND(F398&lt;&gt;"",ABS(N(L398))&gt;0.009),"Unmatched transfer",IF(AND(LEFT(E398,6)="Rental",K398="Household"),"Rental row needs property",""))))))</f>
        <v/>
      </c>
    </row>
    <row r="399" customFormat="false" ht="15" hidden="false" customHeight="false" outlineLevel="0" collapsed="false">
      <c r="A399" s="21"/>
      <c r="D399" s="22"/>
      <c r="I399" s="23" t="str">
        <f aca="false">IF(E399="","",IFERROR(INDEX(Categories!$A$2:$A$200,MATCH(E399,Categories!$B$2:$B$200,0)),"Unknown"))</f>
        <v/>
      </c>
      <c r="J399" s="24" t="str">
        <f aca="false">IF(A399="","",DATE(YEAR(A399),MONTH(A399),1))</f>
        <v/>
      </c>
      <c r="K399" s="23" t="str">
        <f aca="false">IF(A399="","",IF(G399&lt;&gt;"",G399,IFERROR(INDEX(Accounts!$D$2:$D$40,MATCH(B399,Accounts!$A$2:$A$40,0)),"Household")))</f>
        <v/>
      </c>
      <c r="L399" s="25" t="str">
        <f aca="false">IF(F399="","",SUMIFS($D$2:$D$3001,$F$2:$F$3001,F399))</f>
        <v/>
      </c>
      <c r="M399" s="23" t="str">
        <f aca="false">IF(A399="","",IF(E399="","Uncategorized",IF(I399="Unknown","Unknown category",IF(AND(I399="Transfer",F399=""),"Transfer needs ID",IF(AND(F399&lt;&gt;"",ABS(N(L399))&gt;0.009),"Unmatched transfer",IF(AND(LEFT(E399,6)="Rental",K399="Household"),"Rental row needs property",""))))))</f>
        <v/>
      </c>
    </row>
    <row r="400" customFormat="false" ht="15" hidden="false" customHeight="false" outlineLevel="0" collapsed="false">
      <c r="A400" s="21"/>
      <c r="D400" s="22"/>
      <c r="I400" s="23" t="str">
        <f aca="false">IF(E400="","",IFERROR(INDEX(Categories!$A$2:$A$200,MATCH(E400,Categories!$B$2:$B$200,0)),"Unknown"))</f>
        <v/>
      </c>
      <c r="J400" s="24" t="str">
        <f aca="false">IF(A400="","",DATE(YEAR(A400),MONTH(A400),1))</f>
        <v/>
      </c>
      <c r="K400" s="23" t="str">
        <f aca="false">IF(A400="","",IF(G400&lt;&gt;"",G400,IFERROR(INDEX(Accounts!$D$2:$D$40,MATCH(B400,Accounts!$A$2:$A$40,0)),"Household")))</f>
        <v/>
      </c>
      <c r="L400" s="25" t="str">
        <f aca="false">IF(F400="","",SUMIFS($D$2:$D$3001,$F$2:$F$3001,F400))</f>
        <v/>
      </c>
      <c r="M400" s="23" t="str">
        <f aca="false">IF(A400="","",IF(E400="","Uncategorized",IF(I400="Unknown","Unknown category",IF(AND(I400="Transfer",F400=""),"Transfer needs ID",IF(AND(F400&lt;&gt;"",ABS(N(L400))&gt;0.009),"Unmatched transfer",IF(AND(LEFT(E400,6)="Rental",K400="Household"),"Rental row needs property",""))))))</f>
        <v/>
      </c>
    </row>
    <row r="401" customFormat="false" ht="15" hidden="false" customHeight="false" outlineLevel="0" collapsed="false">
      <c r="A401" s="21"/>
      <c r="D401" s="22"/>
      <c r="I401" s="23" t="str">
        <f aca="false">IF(E401="","",IFERROR(INDEX(Categories!$A$2:$A$200,MATCH(E401,Categories!$B$2:$B$200,0)),"Unknown"))</f>
        <v/>
      </c>
      <c r="J401" s="24" t="str">
        <f aca="false">IF(A401="","",DATE(YEAR(A401),MONTH(A401),1))</f>
        <v/>
      </c>
      <c r="K401" s="23" t="str">
        <f aca="false">IF(A401="","",IF(G401&lt;&gt;"",G401,IFERROR(INDEX(Accounts!$D$2:$D$40,MATCH(B401,Accounts!$A$2:$A$40,0)),"Household")))</f>
        <v/>
      </c>
      <c r="L401" s="25" t="str">
        <f aca="false">IF(F401="","",SUMIFS($D$2:$D$3001,$F$2:$F$3001,F401))</f>
        <v/>
      </c>
      <c r="M401" s="23" t="str">
        <f aca="false">IF(A401="","",IF(E401="","Uncategorized",IF(I401="Unknown","Unknown category",IF(AND(I401="Transfer",F401=""),"Transfer needs ID",IF(AND(F401&lt;&gt;"",ABS(N(L401))&gt;0.009),"Unmatched transfer",IF(AND(LEFT(E401,6)="Rental",K401="Household"),"Rental row needs property",""))))))</f>
        <v/>
      </c>
    </row>
    <row r="402" customFormat="false" ht="15" hidden="false" customHeight="false" outlineLevel="0" collapsed="false">
      <c r="A402" s="21"/>
      <c r="D402" s="22"/>
      <c r="I402" s="23" t="str">
        <f aca="false">IF(E402="","",IFERROR(INDEX(Categories!$A$2:$A$200,MATCH(E402,Categories!$B$2:$B$200,0)),"Unknown"))</f>
        <v/>
      </c>
      <c r="J402" s="24" t="str">
        <f aca="false">IF(A402="","",DATE(YEAR(A402),MONTH(A402),1))</f>
        <v/>
      </c>
      <c r="K402" s="23" t="str">
        <f aca="false">IF(A402="","",IF(G402&lt;&gt;"",G402,IFERROR(INDEX(Accounts!$D$2:$D$40,MATCH(B402,Accounts!$A$2:$A$40,0)),"Household")))</f>
        <v/>
      </c>
      <c r="L402" s="25" t="str">
        <f aca="false">IF(F402="","",SUMIFS($D$2:$D$3001,$F$2:$F$3001,F402))</f>
        <v/>
      </c>
      <c r="M402" s="23" t="str">
        <f aca="false">IF(A402="","",IF(E402="","Uncategorized",IF(I402="Unknown","Unknown category",IF(AND(I402="Transfer",F402=""),"Transfer needs ID",IF(AND(F402&lt;&gt;"",ABS(N(L402))&gt;0.009),"Unmatched transfer",IF(AND(LEFT(E402,6)="Rental",K402="Household"),"Rental row needs property",""))))))</f>
        <v/>
      </c>
    </row>
    <row r="403" customFormat="false" ht="15" hidden="false" customHeight="false" outlineLevel="0" collapsed="false">
      <c r="A403" s="21"/>
      <c r="D403" s="22"/>
      <c r="I403" s="23" t="str">
        <f aca="false">IF(E403="","",IFERROR(INDEX(Categories!$A$2:$A$200,MATCH(E403,Categories!$B$2:$B$200,0)),"Unknown"))</f>
        <v/>
      </c>
      <c r="J403" s="24" t="str">
        <f aca="false">IF(A403="","",DATE(YEAR(A403),MONTH(A403),1))</f>
        <v/>
      </c>
      <c r="K403" s="23" t="str">
        <f aca="false">IF(A403="","",IF(G403&lt;&gt;"",G403,IFERROR(INDEX(Accounts!$D$2:$D$40,MATCH(B403,Accounts!$A$2:$A$40,0)),"Household")))</f>
        <v/>
      </c>
      <c r="L403" s="25" t="str">
        <f aca="false">IF(F403="","",SUMIFS($D$2:$D$3001,$F$2:$F$3001,F403))</f>
        <v/>
      </c>
      <c r="M403" s="23" t="str">
        <f aca="false">IF(A403="","",IF(E403="","Uncategorized",IF(I403="Unknown","Unknown category",IF(AND(I403="Transfer",F403=""),"Transfer needs ID",IF(AND(F403&lt;&gt;"",ABS(N(L403))&gt;0.009),"Unmatched transfer",IF(AND(LEFT(E403,6)="Rental",K403="Household"),"Rental row needs property",""))))))</f>
        <v/>
      </c>
    </row>
    <row r="404" customFormat="false" ht="15" hidden="false" customHeight="false" outlineLevel="0" collapsed="false">
      <c r="A404" s="21"/>
      <c r="D404" s="22"/>
      <c r="I404" s="23" t="str">
        <f aca="false">IF(E404="","",IFERROR(INDEX(Categories!$A$2:$A$200,MATCH(E404,Categories!$B$2:$B$200,0)),"Unknown"))</f>
        <v/>
      </c>
      <c r="J404" s="24" t="str">
        <f aca="false">IF(A404="","",DATE(YEAR(A404),MONTH(A404),1))</f>
        <v/>
      </c>
      <c r="K404" s="23" t="str">
        <f aca="false">IF(A404="","",IF(G404&lt;&gt;"",G404,IFERROR(INDEX(Accounts!$D$2:$D$40,MATCH(B404,Accounts!$A$2:$A$40,0)),"Household")))</f>
        <v/>
      </c>
      <c r="L404" s="25" t="str">
        <f aca="false">IF(F404="","",SUMIFS($D$2:$D$3001,$F$2:$F$3001,F404))</f>
        <v/>
      </c>
      <c r="M404" s="23" t="str">
        <f aca="false">IF(A404="","",IF(E404="","Uncategorized",IF(I404="Unknown","Unknown category",IF(AND(I404="Transfer",F404=""),"Transfer needs ID",IF(AND(F404&lt;&gt;"",ABS(N(L404))&gt;0.009),"Unmatched transfer",IF(AND(LEFT(E404,6)="Rental",K404="Household"),"Rental row needs property",""))))))</f>
        <v/>
      </c>
    </row>
    <row r="405" customFormat="false" ht="15" hidden="false" customHeight="false" outlineLevel="0" collapsed="false">
      <c r="A405" s="21"/>
      <c r="D405" s="22"/>
      <c r="I405" s="23" t="str">
        <f aca="false">IF(E405="","",IFERROR(INDEX(Categories!$A$2:$A$200,MATCH(E405,Categories!$B$2:$B$200,0)),"Unknown"))</f>
        <v/>
      </c>
      <c r="J405" s="24" t="str">
        <f aca="false">IF(A405="","",DATE(YEAR(A405),MONTH(A405),1))</f>
        <v/>
      </c>
      <c r="K405" s="23" t="str">
        <f aca="false">IF(A405="","",IF(G405&lt;&gt;"",G405,IFERROR(INDEX(Accounts!$D$2:$D$40,MATCH(B405,Accounts!$A$2:$A$40,0)),"Household")))</f>
        <v/>
      </c>
      <c r="L405" s="25" t="str">
        <f aca="false">IF(F405="","",SUMIFS($D$2:$D$3001,$F$2:$F$3001,F405))</f>
        <v/>
      </c>
      <c r="M405" s="23" t="str">
        <f aca="false">IF(A405="","",IF(E405="","Uncategorized",IF(I405="Unknown","Unknown category",IF(AND(I405="Transfer",F405=""),"Transfer needs ID",IF(AND(F405&lt;&gt;"",ABS(N(L405))&gt;0.009),"Unmatched transfer",IF(AND(LEFT(E405,6)="Rental",K405="Household"),"Rental row needs property",""))))))</f>
        <v/>
      </c>
    </row>
    <row r="406" customFormat="false" ht="15" hidden="false" customHeight="false" outlineLevel="0" collapsed="false">
      <c r="A406" s="21"/>
      <c r="D406" s="22"/>
      <c r="I406" s="23" t="str">
        <f aca="false">IF(E406="","",IFERROR(INDEX(Categories!$A$2:$A$200,MATCH(E406,Categories!$B$2:$B$200,0)),"Unknown"))</f>
        <v/>
      </c>
      <c r="J406" s="24" t="str">
        <f aca="false">IF(A406="","",DATE(YEAR(A406),MONTH(A406),1))</f>
        <v/>
      </c>
      <c r="K406" s="23" t="str">
        <f aca="false">IF(A406="","",IF(G406&lt;&gt;"",G406,IFERROR(INDEX(Accounts!$D$2:$D$40,MATCH(B406,Accounts!$A$2:$A$40,0)),"Household")))</f>
        <v/>
      </c>
      <c r="L406" s="25" t="str">
        <f aca="false">IF(F406="","",SUMIFS($D$2:$D$3001,$F$2:$F$3001,F406))</f>
        <v/>
      </c>
      <c r="M406" s="23" t="str">
        <f aca="false">IF(A406="","",IF(E406="","Uncategorized",IF(I406="Unknown","Unknown category",IF(AND(I406="Transfer",F406=""),"Transfer needs ID",IF(AND(F406&lt;&gt;"",ABS(N(L406))&gt;0.009),"Unmatched transfer",IF(AND(LEFT(E406,6)="Rental",K406="Household"),"Rental row needs property",""))))))</f>
        <v/>
      </c>
    </row>
    <row r="407" customFormat="false" ht="15" hidden="false" customHeight="false" outlineLevel="0" collapsed="false">
      <c r="A407" s="21"/>
      <c r="D407" s="22"/>
      <c r="I407" s="23" t="str">
        <f aca="false">IF(E407="","",IFERROR(INDEX(Categories!$A$2:$A$200,MATCH(E407,Categories!$B$2:$B$200,0)),"Unknown"))</f>
        <v/>
      </c>
      <c r="J407" s="24" t="str">
        <f aca="false">IF(A407="","",DATE(YEAR(A407),MONTH(A407),1))</f>
        <v/>
      </c>
      <c r="K407" s="23" t="str">
        <f aca="false">IF(A407="","",IF(G407&lt;&gt;"",G407,IFERROR(INDEX(Accounts!$D$2:$D$40,MATCH(B407,Accounts!$A$2:$A$40,0)),"Household")))</f>
        <v/>
      </c>
      <c r="L407" s="25" t="str">
        <f aca="false">IF(F407="","",SUMIFS($D$2:$D$3001,$F$2:$F$3001,F407))</f>
        <v/>
      </c>
      <c r="M407" s="23" t="str">
        <f aca="false">IF(A407="","",IF(E407="","Uncategorized",IF(I407="Unknown","Unknown category",IF(AND(I407="Transfer",F407=""),"Transfer needs ID",IF(AND(F407&lt;&gt;"",ABS(N(L407))&gt;0.009),"Unmatched transfer",IF(AND(LEFT(E407,6)="Rental",K407="Household"),"Rental row needs property",""))))))</f>
        <v/>
      </c>
    </row>
    <row r="408" customFormat="false" ht="15" hidden="false" customHeight="false" outlineLevel="0" collapsed="false">
      <c r="A408" s="21"/>
      <c r="D408" s="22"/>
      <c r="I408" s="23" t="str">
        <f aca="false">IF(E408="","",IFERROR(INDEX(Categories!$A$2:$A$200,MATCH(E408,Categories!$B$2:$B$200,0)),"Unknown"))</f>
        <v/>
      </c>
      <c r="J408" s="24" t="str">
        <f aca="false">IF(A408="","",DATE(YEAR(A408),MONTH(A408),1))</f>
        <v/>
      </c>
      <c r="K408" s="23" t="str">
        <f aca="false">IF(A408="","",IF(G408&lt;&gt;"",G408,IFERROR(INDEX(Accounts!$D$2:$D$40,MATCH(B408,Accounts!$A$2:$A$40,0)),"Household")))</f>
        <v/>
      </c>
      <c r="L408" s="25" t="str">
        <f aca="false">IF(F408="","",SUMIFS($D$2:$D$3001,$F$2:$F$3001,F408))</f>
        <v/>
      </c>
      <c r="M408" s="23" t="str">
        <f aca="false">IF(A408="","",IF(E408="","Uncategorized",IF(I408="Unknown","Unknown category",IF(AND(I408="Transfer",F408=""),"Transfer needs ID",IF(AND(F408&lt;&gt;"",ABS(N(L408))&gt;0.009),"Unmatched transfer",IF(AND(LEFT(E408,6)="Rental",K408="Household"),"Rental row needs property",""))))))</f>
        <v/>
      </c>
    </row>
    <row r="409" customFormat="false" ht="15" hidden="false" customHeight="false" outlineLevel="0" collapsed="false">
      <c r="A409" s="21"/>
      <c r="D409" s="22"/>
      <c r="I409" s="23" t="str">
        <f aca="false">IF(E409="","",IFERROR(INDEX(Categories!$A$2:$A$200,MATCH(E409,Categories!$B$2:$B$200,0)),"Unknown"))</f>
        <v/>
      </c>
      <c r="J409" s="24" t="str">
        <f aca="false">IF(A409="","",DATE(YEAR(A409),MONTH(A409),1))</f>
        <v/>
      </c>
      <c r="K409" s="23" t="str">
        <f aca="false">IF(A409="","",IF(G409&lt;&gt;"",G409,IFERROR(INDEX(Accounts!$D$2:$D$40,MATCH(B409,Accounts!$A$2:$A$40,0)),"Household")))</f>
        <v/>
      </c>
      <c r="L409" s="25" t="str">
        <f aca="false">IF(F409="","",SUMIFS($D$2:$D$3001,$F$2:$F$3001,F409))</f>
        <v/>
      </c>
      <c r="M409" s="23" t="str">
        <f aca="false">IF(A409="","",IF(E409="","Uncategorized",IF(I409="Unknown","Unknown category",IF(AND(I409="Transfer",F409=""),"Transfer needs ID",IF(AND(F409&lt;&gt;"",ABS(N(L409))&gt;0.009),"Unmatched transfer",IF(AND(LEFT(E409,6)="Rental",K409="Household"),"Rental row needs property",""))))))</f>
        <v/>
      </c>
    </row>
    <row r="410" customFormat="false" ht="15" hidden="false" customHeight="false" outlineLevel="0" collapsed="false">
      <c r="A410" s="21"/>
      <c r="D410" s="22"/>
      <c r="I410" s="23" t="str">
        <f aca="false">IF(E410="","",IFERROR(INDEX(Categories!$A$2:$A$200,MATCH(E410,Categories!$B$2:$B$200,0)),"Unknown"))</f>
        <v/>
      </c>
      <c r="J410" s="24" t="str">
        <f aca="false">IF(A410="","",DATE(YEAR(A410),MONTH(A410),1))</f>
        <v/>
      </c>
      <c r="K410" s="23" t="str">
        <f aca="false">IF(A410="","",IF(G410&lt;&gt;"",G410,IFERROR(INDEX(Accounts!$D$2:$D$40,MATCH(B410,Accounts!$A$2:$A$40,0)),"Household")))</f>
        <v/>
      </c>
      <c r="L410" s="25" t="str">
        <f aca="false">IF(F410="","",SUMIFS($D$2:$D$3001,$F$2:$F$3001,F410))</f>
        <v/>
      </c>
      <c r="M410" s="23" t="str">
        <f aca="false">IF(A410="","",IF(E410="","Uncategorized",IF(I410="Unknown","Unknown category",IF(AND(I410="Transfer",F410=""),"Transfer needs ID",IF(AND(F410&lt;&gt;"",ABS(N(L410))&gt;0.009),"Unmatched transfer",IF(AND(LEFT(E410,6)="Rental",K410="Household"),"Rental row needs property",""))))))</f>
        <v/>
      </c>
    </row>
    <row r="411" customFormat="false" ht="15" hidden="false" customHeight="false" outlineLevel="0" collapsed="false">
      <c r="A411" s="21"/>
      <c r="D411" s="22"/>
      <c r="I411" s="23" t="str">
        <f aca="false">IF(E411="","",IFERROR(INDEX(Categories!$A$2:$A$200,MATCH(E411,Categories!$B$2:$B$200,0)),"Unknown"))</f>
        <v/>
      </c>
      <c r="J411" s="24" t="str">
        <f aca="false">IF(A411="","",DATE(YEAR(A411),MONTH(A411),1))</f>
        <v/>
      </c>
      <c r="K411" s="23" t="str">
        <f aca="false">IF(A411="","",IF(G411&lt;&gt;"",G411,IFERROR(INDEX(Accounts!$D$2:$D$40,MATCH(B411,Accounts!$A$2:$A$40,0)),"Household")))</f>
        <v/>
      </c>
      <c r="L411" s="25" t="str">
        <f aca="false">IF(F411="","",SUMIFS($D$2:$D$3001,$F$2:$F$3001,F411))</f>
        <v/>
      </c>
      <c r="M411" s="23" t="str">
        <f aca="false">IF(A411="","",IF(E411="","Uncategorized",IF(I411="Unknown","Unknown category",IF(AND(I411="Transfer",F411=""),"Transfer needs ID",IF(AND(F411&lt;&gt;"",ABS(N(L411))&gt;0.009),"Unmatched transfer",IF(AND(LEFT(E411,6)="Rental",K411="Household"),"Rental row needs property",""))))))</f>
        <v/>
      </c>
    </row>
    <row r="412" customFormat="false" ht="15" hidden="false" customHeight="false" outlineLevel="0" collapsed="false">
      <c r="A412" s="21"/>
      <c r="D412" s="22"/>
      <c r="I412" s="23" t="str">
        <f aca="false">IF(E412="","",IFERROR(INDEX(Categories!$A$2:$A$200,MATCH(E412,Categories!$B$2:$B$200,0)),"Unknown"))</f>
        <v/>
      </c>
      <c r="J412" s="24" t="str">
        <f aca="false">IF(A412="","",DATE(YEAR(A412),MONTH(A412),1))</f>
        <v/>
      </c>
      <c r="K412" s="23" t="str">
        <f aca="false">IF(A412="","",IF(G412&lt;&gt;"",G412,IFERROR(INDEX(Accounts!$D$2:$D$40,MATCH(B412,Accounts!$A$2:$A$40,0)),"Household")))</f>
        <v/>
      </c>
      <c r="L412" s="25" t="str">
        <f aca="false">IF(F412="","",SUMIFS($D$2:$D$3001,$F$2:$F$3001,F412))</f>
        <v/>
      </c>
      <c r="M412" s="23" t="str">
        <f aca="false">IF(A412="","",IF(E412="","Uncategorized",IF(I412="Unknown","Unknown category",IF(AND(I412="Transfer",F412=""),"Transfer needs ID",IF(AND(F412&lt;&gt;"",ABS(N(L412))&gt;0.009),"Unmatched transfer",IF(AND(LEFT(E412,6)="Rental",K412="Household"),"Rental row needs property",""))))))</f>
        <v/>
      </c>
    </row>
    <row r="413" customFormat="false" ht="15" hidden="false" customHeight="false" outlineLevel="0" collapsed="false">
      <c r="A413" s="21"/>
      <c r="D413" s="22"/>
      <c r="I413" s="23" t="str">
        <f aca="false">IF(E413="","",IFERROR(INDEX(Categories!$A$2:$A$200,MATCH(E413,Categories!$B$2:$B$200,0)),"Unknown"))</f>
        <v/>
      </c>
      <c r="J413" s="24" t="str">
        <f aca="false">IF(A413="","",DATE(YEAR(A413),MONTH(A413),1))</f>
        <v/>
      </c>
      <c r="K413" s="23" t="str">
        <f aca="false">IF(A413="","",IF(G413&lt;&gt;"",G413,IFERROR(INDEX(Accounts!$D$2:$D$40,MATCH(B413,Accounts!$A$2:$A$40,0)),"Household")))</f>
        <v/>
      </c>
      <c r="L413" s="25" t="str">
        <f aca="false">IF(F413="","",SUMIFS($D$2:$D$3001,$F$2:$F$3001,F413))</f>
        <v/>
      </c>
      <c r="M413" s="23" t="str">
        <f aca="false">IF(A413="","",IF(E413="","Uncategorized",IF(I413="Unknown","Unknown category",IF(AND(I413="Transfer",F413=""),"Transfer needs ID",IF(AND(F413&lt;&gt;"",ABS(N(L413))&gt;0.009),"Unmatched transfer",IF(AND(LEFT(E413,6)="Rental",K413="Household"),"Rental row needs property",""))))))</f>
        <v/>
      </c>
    </row>
    <row r="414" customFormat="false" ht="15" hidden="false" customHeight="false" outlineLevel="0" collapsed="false">
      <c r="A414" s="21"/>
      <c r="D414" s="22"/>
      <c r="I414" s="23" t="str">
        <f aca="false">IF(E414="","",IFERROR(INDEX(Categories!$A$2:$A$200,MATCH(E414,Categories!$B$2:$B$200,0)),"Unknown"))</f>
        <v/>
      </c>
      <c r="J414" s="24" t="str">
        <f aca="false">IF(A414="","",DATE(YEAR(A414),MONTH(A414),1))</f>
        <v/>
      </c>
      <c r="K414" s="23" t="str">
        <f aca="false">IF(A414="","",IF(G414&lt;&gt;"",G414,IFERROR(INDEX(Accounts!$D$2:$D$40,MATCH(B414,Accounts!$A$2:$A$40,0)),"Household")))</f>
        <v/>
      </c>
      <c r="L414" s="25" t="str">
        <f aca="false">IF(F414="","",SUMIFS($D$2:$D$3001,$F$2:$F$3001,F414))</f>
        <v/>
      </c>
      <c r="M414" s="23" t="str">
        <f aca="false">IF(A414="","",IF(E414="","Uncategorized",IF(I414="Unknown","Unknown category",IF(AND(I414="Transfer",F414=""),"Transfer needs ID",IF(AND(F414&lt;&gt;"",ABS(N(L414))&gt;0.009),"Unmatched transfer",IF(AND(LEFT(E414,6)="Rental",K414="Household"),"Rental row needs property",""))))))</f>
        <v/>
      </c>
    </row>
    <row r="415" customFormat="false" ht="15" hidden="false" customHeight="false" outlineLevel="0" collapsed="false">
      <c r="A415" s="21"/>
      <c r="D415" s="22"/>
      <c r="I415" s="23" t="str">
        <f aca="false">IF(E415="","",IFERROR(INDEX(Categories!$A$2:$A$200,MATCH(E415,Categories!$B$2:$B$200,0)),"Unknown"))</f>
        <v/>
      </c>
      <c r="J415" s="24" t="str">
        <f aca="false">IF(A415="","",DATE(YEAR(A415),MONTH(A415),1))</f>
        <v/>
      </c>
      <c r="K415" s="23" t="str">
        <f aca="false">IF(A415="","",IF(G415&lt;&gt;"",G415,IFERROR(INDEX(Accounts!$D$2:$D$40,MATCH(B415,Accounts!$A$2:$A$40,0)),"Household")))</f>
        <v/>
      </c>
      <c r="L415" s="25" t="str">
        <f aca="false">IF(F415="","",SUMIFS($D$2:$D$3001,$F$2:$F$3001,F415))</f>
        <v/>
      </c>
      <c r="M415" s="23" t="str">
        <f aca="false">IF(A415="","",IF(E415="","Uncategorized",IF(I415="Unknown","Unknown category",IF(AND(I415="Transfer",F415=""),"Transfer needs ID",IF(AND(F415&lt;&gt;"",ABS(N(L415))&gt;0.009),"Unmatched transfer",IF(AND(LEFT(E415,6)="Rental",K415="Household"),"Rental row needs property",""))))))</f>
        <v/>
      </c>
    </row>
    <row r="416" customFormat="false" ht="15" hidden="false" customHeight="false" outlineLevel="0" collapsed="false">
      <c r="A416" s="21"/>
      <c r="D416" s="22"/>
      <c r="I416" s="23" t="str">
        <f aca="false">IF(E416="","",IFERROR(INDEX(Categories!$A$2:$A$200,MATCH(E416,Categories!$B$2:$B$200,0)),"Unknown"))</f>
        <v/>
      </c>
      <c r="J416" s="24" t="str">
        <f aca="false">IF(A416="","",DATE(YEAR(A416),MONTH(A416),1))</f>
        <v/>
      </c>
      <c r="K416" s="23" t="str">
        <f aca="false">IF(A416="","",IF(G416&lt;&gt;"",G416,IFERROR(INDEX(Accounts!$D$2:$D$40,MATCH(B416,Accounts!$A$2:$A$40,0)),"Household")))</f>
        <v/>
      </c>
      <c r="L416" s="25" t="str">
        <f aca="false">IF(F416="","",SUMIFS($D$2:$D$3001,$F$2:$F$3001,F416))</f>
        <v/>
      </c>
      <c r="M416" s="23" t="str">
        <f aca="false">IF(A416="","",IF(E416="","Uncategorized",IF(I416="Unknown","Unknown category",IF(AND(I416="Transfer",F416=""),"Transfer needs ID",IF(AND(F416&lt;&gt;"",ABS(N(L416))&gt;0.009),"Unmatched transfer",IF(AND(LEFT(E416,6)="Rental",K416="Household"),"Rental row needs property",""))))))</f>
        <v/>
      </c>
    </row>
    <row r="417" customFormat="false" ht="15" hidden="false" customHeight="false" outlineLevel="0" collapsed="false">
      <c r="A417" s="21"/>
      <c r="D417" s="22"/>
      <c r="I417" s="23" t="str">
        <f aca="false">IF(E417="","",IFERROR(INDEX(Categories!$A$2:$A$200,MATCH(E417,Categories!$B$2:$B$200,0)),"Unknown"))</f>
        <v/>
      </c>
      <c r="J417" s="24" t="str">
        <f aca="false">IF(A417="","",DATE(YEAR(A417),MONTH(A417),1))</f>
        <v/>
      </c>
      <c r="K417" s="23" t="str">
        <f aca="false">IF(A417="","",IF(G417&lt;&gt;"",G417,IFERROR(INDEX(Accounts!$D$2:$D$40,MATCH(B417,Accounts!$A$2:$A$40,0)),"Household")))</f>
        <v/>
      </c>
      <c r="L417" s="25" t="str">
        <f aca="false">IF(F417="","",SUMIFS($D$2:$D$3001,$F$2:$F$3001,F417))</f>
        <v/>
      </c>
      <c r="M417" s="23" t="str">
        <f aca="false">IF(A417="","",IF(E417="","Uncategorized",IF(I417="Unknown","Unknown category",IF(AND(I417="Transfer",F417=""),"Transfer needs ID",IF(AND(F417&lt;&gt;"",ABS(N(L417))&gt;0.009),"Unmatched transfer",IF(AND(LEFT(E417,6)="Rental",K417="Household"),"Rental row needs property",""))))))</f>
        <v/>
      </c>
    </row>
    <row r="418" customFormat="false" ht="15" hidden="false" customHeight="false" outlineLevel="0" collapsed="false">
      <c r="A418" s="21"/>
      <c r="D418" s="22"/>
      <c r="I418" s="23" t="str">
        <f aca="false">IF(E418="","",IFERROR(INDEX(Categories!$A$2:$A$200,MATCH(E418,Categories!$B$2:$B$200,0)),"Unknown"))</f>
        <v/>
      </c>
      <c r="J418" s="24" t="str">
        <f aca="false">IF(A418="","",DATE(YEAR(A418),MONTH(A418),1))</f>
        <v/>
      </c>
      <c r="K418" s="23" t="str">
        <f aca="false">IF(A418="","",IF(G418&lt;&gt;"",G418,IFERROR(INDEX(Accounts!$D$2:$D$40,MATCH(B418,Accounts!$A$2:$A$40,0)),"Household")))</f>
        <v/>
      </c>
      <c r="L418" s="25" t="str">
        <f aca="false">IF(F418="","",SUMIFS($D$2:$D$3001,$F$2:$F$3001,F418))</f>
        <v/>
      </c>
      <c r="M418" s="23" t="str">
        <f aca="false">IF(A418="","",IF(E418="","Uncategorized",IF(I418="Unknown","Unknown category",IF(AND(I418="Transfer",F418=""),"Transfer needs ID",IF(AND(F418&lt;&gt;"",ABS(N(L418))&gt;0.009),"Unmatched transfer",IF(AND(LEFT(E418,6)="Rental",K418="Household"),"Rental row needs property",""))))))</f>
        <v/>
      </c>
    </row>
    <row r="419" customFormat="false" ht="15" hidden="false" customHeight="false" outlineLevel="0" collapsed="false">
      <c r="A419" s="21"/>
      <c r="D419" s="22"/>
      <c r="I419" s="23" t="str">
        <f aca="false">IF(E419="","",IFERROR(INDEX(Categories!$A$2:$A$200,MATCH(E419,Categories!$B$2:$B$200,0)),"Unknown"))</f>
        <v/>
      </c>
      <c r="J419" s="24" t="str">
        <f aca="false">IF(A419="","",DATE(YEAR(A419),MONTH(A419),1))</f>
        <v/>
      </c>
      <c r="K419" s="23" t="str">
        <f aca="false">IF(A419="","",IF(G419&lt;&gt;"",G419,IFERROR(INDEX(Accounts!$D$2:$D$40,MATCH(B419,Accounts!$A$2:$A$40,0)),"Household")))</f>
        <v/>
      </c>
      <c r="L419" s="25" t="str">
        <f aca="false">IF(F419="","",SUMIFS($D$2:$D$3001,$F$2:$F$3001,F419))</f>
        <v/>
      </c>
      <c r="M419" s="23" t="str">
        <f aca="false">IF(A419="","",IF(E419="","Uncategorized",IF(I419="Unknown","Unknown category",IF(AND(I419="Transfer",F419=""),"Transfer needs ID",IF(AND(F419&lt;&gt;"",ABS(N(L419))&gt;0.009),"Unmatched transfer",IF(AND(LEFT(E419,6)="Rental",K419="Household"),"Rental row needs property",""))))))</f>
        <v/>
      </c>
    </row>
    <row r="420" customFormat="false" ht="15" hidden="false" customHeight="false" outlineLevel="0" collapsed="false">
      <c r="A420" s="21"/>
      <c r="D420" s="22"/>
      <c r="I420" s="23" t="str">
        <f aca="false">IF(E420="","",IFERROR(INDEX(Categories!$A$2:$A$200,MATCH(E420,Categories!$B$2:$B$200,0)),"Unknown"))</f>
        <v/>
      </c>
      <c r="J420" s="24" t="str">
        <f aca="false">IF(A420="","",DATE(YEAR(A420),MONTH(A420),1))</f>
        <v/>
      </c>
      <c r="K420" s="23" t="str">
        <f aca="false">IF(A420="","",IF(G420&lt;&gt;"",G420,IFERROR(INDEX(Accounts!$D$2:$D$40,MATCH(B420,Accounts!$A$2:$A$40,0)),"Household")))</f>
        <v/>
      </c>
      <c r="L420" s="25" t="str">
        <f aca="false">IF(F420="","",SUMIFS($D$2:$D$3001,$F$2:$F$3001,F420))</f>
        <v/>
      </c>
      <c r="M420" s="23" t="str">
        <f aca="false">IF(A420="","",IF(E420="","Uncategorized",IF(I420="Unknown","Unknown category",IF(AND(I420="Transfer",F420=""),"Transfer needs ID",IF(AND(F420&lt;&gt;"",ABS(N(L420))&gt;0.009),"Unmatched transfer",IF(AND(LEFT(E420,6)="Rental",K420="Household"),"Rental row needs property",""))))))</f>
        <v/>
      </c>
    </row>
    <row r="421" customFormat="false" ht="15" hidden="false" customHeight="false" outlineLevel="0" collapsed="false">
      <c r="A421" s="21"/>
      <c r="D421" s="22"/>
      <c r="I421" s="23" t="str">
        <f aca="false">IF(E421="","",IFERROR(INDEX(Categories!$A$2:$A$200,MATCH(E421,Categories!$B$2:$B$200,0)),"Unknown"))</f>
        <v/>
      </c>
      <c r="J421" s="24" t="str">
        <f aca="false">IF(A421="","",DATE(YEAR(A421),MONTH(A421),1))</f>
        <v/>
      </c>
      <c r="K421" s="23" t="str">
        <f aca="false">IF(A421="","",IF(G421&lt;&gt;"",G421,IFERROR(INDEX(Accounts!$D$2:$D$40,MATCH(B421,Accounts!$A$2:$A$40,0)),"Household")))</f>
        <v/>
      </c>
      <c r="L421" s="25" t="str">
        <f aca="false">IF(F421="","",SUMIFS($D$2:$D$3001,$F$2:$F$3001,F421))</f>
        <v/>
      </c>
      <c r="M421" s="23" t="str">
        <f aca="false">IF(A421="","",IF(E421="","Uncategorized",IF(I421="Unknown","Unknown category",IF(AND(I421="Transfer",F421=""),"Transfer needs ID",IF(AND(F421&lt;&gt;"",ABS(N(L421))&gt;0.009),"Unmatched transfer",IF(AND(LEFT(E421,6)="Rental",K421="Household"),"Rental row needs property",""))))))</f>
        <v/>
      </c>
    </row>
    <row r="422" customFormat="false" ht="15" hidden="false" customHeight="false" outlineLevel="0" collapsed="false">
      <c r="A422" s="21"/>
      <c r="D422" s="22"/>
      <c r="I422" s="23" t="str">
        <f aca="false">IF(E422="","",IFERROR(INDEX(Categories!$A$2:$A$200,MATCH(E422,Categories!$B$2:$B$200,0)),"Unknown"))</f>
        <v/>
      </c>
      <c r="J422" s="24" t="str">
        <f aca="false">IF(A422="","",DATE(YEAR(A422),MONTH(A422),1))</f>
        <v/>
      </c>
      <c r="K422" s="23" t="str">
        <f aca="false">IF(A422="","",IF(G422&lt;&gt;"",G422,IFERROR(INDEX(Accounts!$D$2:$D$40,MATCH(B422,Accounts!$A$2:$A$40,0)),"Household")))</f>
        <v/>
      </c>
      <c r="L422" s="25" t="str">
        <f aca="false">IF(F422="","",SUMIFS($D$2:$D$3001,$F$2:$F$3001,F422))</f>
        <v/>
      </c>
      <c r="M422" s="23" t="str">
        <f aca="false">IF(A422="","",IF(E422="","Uncategorized",IF(I422="Unknown","Unknown category",IF(AND(I422="Transfer",F422=""),"Transfer needs ID",IF(AND(F422&lt;&gt;"",ABS(N(L422))&gt;0.009),"Unmatched transfer",IF(AND(LEFT(E422,6)="Rental",K422="Household"),"Rental row needs property",""))))))</f>
        <v/>
      </c>
    </row>
    <row r="423" customFormat="false" ht="15" hidden="false" customHeight="false" outlineLevel="0" collapsed="false">
      <c r="A423" s="21"/>
      <c r="D423" s="22"/>
      <c r="I423" s="23" t="str">
        <f aca="false">IF(E423="","",IFERROR(INDEX(Categories!$A$2:$A$200,MATCH(E423,Categories!$B$2:$B$200,0)),"Unknown"))</f>
        <v/>
      </c>
      <c r="J423" s="24" t="str">
        <f aca="false">IF(A423="","",DATE(YEAR(A423),MONTH(A423),1))</f>
        <v/>
      </c>
      <c r="K423" s="23" t="str">
        <f aca="false">IF(A423="","",IF(G423&lt;&gt;"",G423,IFERROR(INDEX(Accounts!$D$2:$D$40,MATCH(B423,Accounts!$A$2:$A$40,0)),"Household")))</f>
        <v/>
      </c>
      <c r="L423" s="25" t="str">
        <f aca="false">IF(F423="","",SUMIFS($D$2:$D$3001,$F$2:$F$3001,F423))</f>
        <v/>
      </c>
      <c r="M423" s="23" t="str">
        <f aca="false">IF(A423="","",IF(E423="","Uncategorized",IF(I423="Unknown","Unknown category",IF(AND(I423="Transfer",F423=""),"Transfer needs ID",IF(AND(F423&lt;&gt;"",ABS(N(L423))&gt;0.009),"Unmatched transfer",IF(AND(LEFT(E423,6)="Rental",K423="Household"),"Rental row needs property",""))))))</f>
        <v/>
      </c>
    </row>
    <row r="424" customFormat="false" ht="15" hidden="false" customHeight="false" outlineLevel="0" collapsed="false">
      <c r="A424" s="21"/>
      <c r="D424" s="22"/>
      <c r="I424" s="23" t="str">
        <f aca="false">IF(E424="","",IFERROR(INDEX(Categories!$A$2:$A$200,MATCH(E424,Categories!$B$2:$B$200,0)),"Unknown"))</f>
        <v/>
      </c>
      <c r="J424" s="24" t="str">
        <f aca="false">IF(A424="","",DATE(YEAR(A424),MONTH(A424),1))</f>
        <v/>
      </c>
      <c r="K424" s="23" t="str">
        <f aca="false">IF(A424="","",IF(G424&lt;&gt;"",G424,IFERROR(INDEX(Accounts!$D$2:$D$40,MATCH(B424,Accounts!$A$2:$A$40,0)),"Household")))</f>
        <v/>
      </c>
      <c r="L424" s="25" t="str">
        <f aca="false">IF(F424="","",SUMIFS($D$2:$D$3001,$F$2:$F$3001,F424))</f>
        <v/>
      </c>
      <c r="M424" s="23" t="str">
        <f aca="false">IF(A424="","",IF(E424="","Uncategorized",IF(I424="Unknown","Unknown category",IF(AND(I424="Transfer",F424=""),"Transfer needs ID",IF(AND(F424&lt;&gt;"",ABS(N(L424))&gt;0.009),"Unmatched transfer",IF(AND(LEFT(E424,6)="Rental",K424="Household"),"Rental row needs property",""))))))</f>
        <v/>
      </c>
    </row>
    <row r="425" customFormat="false" ht="15" hidden="false" customHeight="false" outlineLevel="0" collapsed="false">
      <c r="A425" s="21"/>
      <c r="D425" s="22"/>
      <c r="I425" s="23" t="str">
        <f aca="false">IF(E425="","",IFERROR(INDEX(Categories!$A$2:$A$200,MATCH(E425,Categories!$B$2:$B$200,0)),"Unknown"))</f>
        <v/>
      </c>
      <c r="J425" s="24" t="str">
        <f aca="false">IF(A425="","",DATE(YEAR(A425),MONTH(A425),1))</f>
        <v/>
      </c>
      <c r="K425" s="23" t="str">
        <f aca="false">IF(A425="","",IF(G425&lt;&gt;"",G425,IFERROR(INDEX(Accounts!$D$2:$D$40,MATCH(B425,Accounts!$A$2:$A$40,0)),"Household")))</f>
        <v/>
      </c>
      <c r="L425" s="25" t="str">
        <f aca="false">IF(F425="","",SUMIFS($D$2:$D$3001,$F$2:$F$3001,F425))</f>
        <v/>
      </c>
      <c r="M425" s="23" t="str">
        <f aca="false">IF(A425="","",IF(E425="","Uncategorized",IF(I425="Unknown","Unknown category",IF(AND(I425="Transfer",F425=""),"Transfer needs ID",IF(AND(F425&lt;&gt;"",ABS(N(L425))&gt;0.009),"Unmatched transfer",IF(AND(LEFT(E425,6)="Rental",K425="Household"),"Rental row needs property",""))))))</f>
        <v/>
      </c>
    </row>
    <row r="426" customFormat="false" ht="15" hidden="false" customHeight="false" outlineLevel="0" collapsed="false">
      <c r="A426" s="21"/>
      <c r="D426" s="22"/>
      <c r="I426" s="23" t="str">
        <f aca="false">IF(E426="","",IFERROR(INDEX(Categories!$A$2:$A$200,MATCH(E426,Categories!$B$2:$B$200,0)),"Unknown"))</f>
        <v/>
      </c>
      <c r="J426" s="24" t="str">
        <f aca="false">IF(A426="","",DATE(YEAR(A426),MONTH(A426),1))</f>
        <v/>
      </c>
      <c r="K426" s="23" t="str">
        <f aca="false">IF(A426="","",IF(G426&lt;&gt;"",G426,IFERROR(INDEX(Accounts!$D$2:$D$40,MATCH(B426,Accounts!$A$2:$A$40,0)),"Household")))</f>
        <v/>
      </c>
      <c r="L426" s="25" t="str">
        <f aca="false">IF(F426="","",SUMIFS($D$2:$D$3001,$F$2:$F$3001,F426))</f>
        <v/>
      </c>
      <c r="M426" s="23" t="str">
        <f aca="false">IF(A426="","",IF(E426="","Uncategorized",IF(I426="Unknown","Unknown category",IF(AND(I426="Transfer",F426=""),"Transfer needs ID",IF(AND(F426&lt;&gt;"",ABS(N(L426))&gt;0.009),"Unmatched transfer",IF(AND(LEFT(E426,6)="Rental",K426="Household"),"Rental row needs property",""))))))</f>
        <v/>
      </c>
    </row>
    <row r="427" customFormat="false" ht="15" hidden="false" customHeight="false" outlineLevel="0" collapsed="false">
      <c r="A427" s="21"/>
      <c r="D427" s="22"/>
      <c r="I427" s="23" t="str">
        <f aca="false">IF(E427="","",IFERROR(INDEX(Categories!$A$2:$A$200,MATCH(E427,Categories!$B$2:$B$200,0)),"Unknown"))</f>
        <v/>
      </c>
      <c r="J427" s="24" t="str">
        <f aca="false">IF(A427="","",DATE(YEAR(A427),MONTH(A427),1))</f>
        <v/>
      </c>
      <c r="K427" s="23" t="str">
        <f aca="false">IF(A427="","",IF(G427&lt;&gt;"",G427,IFERROR(INDEX(Accounts!$D$2:$D$40,MATCH(B427,Accounts!$A$2:$A$40,0)),"Household")))</f>
        <v/>
      </c>
      <c r="L427" s="25" t="str">
        <f aca="false">IF(F427="","",SUMIFS($D$2:$D$3001,$F$2:$F$3001,F427))</f>
        <v/>
      </c>
      <c r="M427" s="23" t="str">
        <f aca="false">IF(A427="","",IF(E427="","Uncategorized",IF(I427="Unknown","Unknown category",IF(AND(I427="Transfer",F427=""),"Transfer needs ID",IF(AND(F427&lt;&gt;"",ABS(N(L427))&gt;0.009),"Unmatched transfer",IF(AND(LEFT(E427,6)="Rental",K427="Household"),"Rental row needs property",""))))))</f>
        <v/>
      </c>
    </row>
    <row r="428" customFormat="false" ht="15" hidden="false" customHeight="false" outlineLevel="0" collapsed="false">
      <c r="A428" s="21"/>
      <c r="D428" s="22"/>
      <c r="I428" s="23" t="str">
        <f aca="false">IF(E428="","",IFERROR(INDEX(Categories!$A$2:$A$200,MATCH(E428,Categories!$B$2:$B$200,0)),"Unknown"))</f>
        <v/>
      </c>
      <c r="J428" s="24" t="str">
        <f aca="false">IF(A428="","",DATE(YEAR(A428),MONTH(A428),1))</f>
        <v/>
      </c>
      <c r="K428" s="23" t="str">
        <f aca="false">IF(A428="","",IF(G428&lt;&gt;"",G428,IFERROR(INDEX(Accounts!$D$2:$D$40,MATCH(B428,Accounts!$A$2:$A$40,0)),"Household")))</f>
        <v/>
      </c>
      <c r="L428" s="25" t="str">
        <f aca="false">IF(F428="","",SUMIFS($D$2:$D$3001,$F$2:$F$3001,F428))</f>
        <v/>
      </c>
      <c r="M428" s="23" t="str">
        <f aca="false">IF(A428="","",IF(E428="","Uncategorized",IF(I428="Unknown","Unknown category",IF(AND(I428="Transfer",F428=""),"Transfer needs ID",IF(AND(F428&lt;&gt;"",ABS(N(L428))&gt;0.009),"Unmatched transfer",IF(AND(LEFT(E428,6)="Rental",K428="Household"),"Rental row needs property",""))))))</f>
        <v/>
      </c>
    </row>
    <row r="429" customFormat="false" ht="15" hidden="false" customHeight="false" outlineLevel="0" collapsed="false">
      <c r="A429" s="21"/>
      <c r="D429" s="22"/>
      <c r="I429" s="23" t="str">
        <f aca="false">IF(E429="","",IFERROR(INDEX(Categories!$A$2:$A$200,MATCH(E429,Categories!$B$2:$B$200,0)),"Unknown"))</f>
        <v/>
      </c>
      <c r="J429" s="24" t="str">
        <f aca="false">IF(A429="","",DATE(YEAR(A429),MONTH(A429),1))</f>
        <v/>
      </c>
      <c r="K429" s="23" t="str">
        <f aca="false">IF(A429="","",IF(G429&lt;&gt;"",G429,IFERROR(INDEX(Accounts!$D$2:$D$40,MATCH(B429,Accounts!$A$2:$A$40,0)),"Household")))</f>
        <v/>
      </c>
      <c r="L429" s="25" t="str">
        <f aca="false">IF(F429="","",SUMIFS($D$2:$D$3001,$F$2:$F$3001,F429))</f>
        <v/>
      </c>
      <c r="M429" s="23" t="str">
        <f aca="false">IF(A429="","",IF(E429="","Uncategorized",IF(I429="Unknown","Unknown category",IF(AND(I429="Transfer",F429=""),"Transfer needs ID",IF(AND(F429&lt;&gt;"",ABS(N(L429))&gt;0.009),"Unmatched transfer",IF(AND(LEFT(E429,6)="Rental",K429="Household"),"Rental row needs property",""))))))</f>
        <v/>
      </c>
    </row>
    <row r="430" customFormat="false" ht="15" hidden="false" customHeight="false" outlineLevel="0" collapsed="false">
      <c r="A430" s="21"/>
      <c r="D430" s="22"/>
      <c r="I430" s="23" t="str">
        <f aca="false">IF(E430="","",IFERROR(INDEX(Categories!$A$2:$A$200,MATCH(E430,Categories!$B$2:$B$200,0)),"Unknown"))</f>
        <v/>
      </c>
      <c r="J430" s="24" t="str">
        <f aca="false">IF(A430="","",DATE(YEAR(A430),MONTH(A430),1))</f>
        <v/>
      </c>
      <c r="K430" s="23" t="str">
        <f aca="false">IF(A430="","",IF(G430&lt;&gt;"",G430,IFERROR(INDEX(Accounts!$D$2:$D$40,MATCH(B430,Accounts!$A$2:$A$40,0)),"Household")))</f>
        <v/>
      </c>
      <c r="L430" s="25" t="str">
        <f aca="false">IF(F430="","",SUMIFS($D$2:$D$3001,$F$2:$F$3001,F430))</f>
        <v/>
      </c>
      <c r="M430" s="23" t="str">
        <f aca="false">IF(A430="","",IF(E430="","Uncategorized",IF(I430="Unknown","Unknown category",IF(AND(I430="Transfer",F430=""),"Transfer needs ID",IF(AND(F430&lt;&gt;"",ABS(N(L430))&gt;0.009),"Unmatched transfer",IF(AND(LEFT(E430,6)="Rental",K430="Household"),"Rental row needs property",""))))))</f>
        <v/>
      </c>
    </row>
    <row r="431" customFormat="false" ht="15" hidden="false" customHeight="false" outlineLevel="0" collapsed="false">
      <c r="A431" s="21"/>
      <c r="D431" s="22"/>
      <c r="I431" s="23" t="str">
        <f aca="false">IF(E431="","",IFERROR(INDEX(Categories!$A$2:$A$200,MATCH(E431,Categories!$B$2:$B$200,0)),"Unknown"))</f>
        <v/>
      </c>
      <c r="J431" s="24" t="str">
        <f aca="false">IF(A431="","",DATE(YEAR(A431),MONTH(A431),1))</f>
        <v/>
      </c>
      <c r="K431" s="23" t="str">
        <f aca="false">IF(A431="","",IF(G431&lt;&gt;"",G431,IFERROR(INDEX(Accounts!$D$2:$D$40,MATCH(B431,Accounts!$A$2:$A$40,0)),"Household")))</f>
        <v/>
      </c>
      <c r="L431" s="25" t="str">
        <f aca="false">IF(F431="","",SUMIFS($D$2:$D$3001,$F$2:$F$3001,F431))</f>
        <v/>
      </c>
      <c r="M431" s="23" t="str">
        <f aca="false">IF(A431="","",IF(E431="","Uncategorized",IF(I431="Unknown","Unknown category",IF(AND(I431="Transfer",F431=""),"Transfer needs ID",IF(AND(F431&lt;&gt;"",ABS(N(L431))&gt;0.009),"Unmatched transfer",IF(AND(LEFT(E431,6)="Rental",K431="Household"),"Rental row needs property",""))))))</f>
        <v/>
      </c>
    </row>
    <row r="432" customFormat="false" ht="15" hidden="false" customHeight="false" outlineLevel="0" collapsed="false">
      <c r="A432" s="21"/>
      <c r="D432" s="22"/>
      <c r="I432" s="23" t="str">
        <f aca="false">IF(E432="","",IFERROR(INDEX(Categories!$A$2:$A$200,MATCH(E432,Categories!$B$2:$B$200,0)),"Unknown"))</f>
        <v/>
      </c>
      <c r="J432" s="24" t="str">
        <f aca="false">IF(A432="","",DATE(YEAR(A432),MONTH(A432),1))</f>
        <v/>
      </c>
      <c r="K432" s="23" t="str">
        <f aca="false">IF(A432="","",IF(G432&lt;&gt;"",G432,IFERROR(INDEX(Accounts!$D$2:$D$40,MATCH(B432,Accounts!$A$2:$A$40,0)),"Household")))</f>
        <v/>
      </c>
      <c r="L432" s="25" t="str">
        <f aca="false">IF(F432="","",SUMIFS($D$2:$D$3001,$F$2:$F$3001,F432))</f>
        <v/>
      </c>
      <c r="M432" s="23" t="str">
        <f aca="false">IF(A432="","",IF(E432="","Uncategorized",IF(I432="Unknown","Unknown category",IF(AND(I432="Transfer",F432=""),"Transfer needs ID",IF(AND(F432&lt;&gt;"",ABS(N(L432))&gt;0.009),"Unmatched transfer",IF(AND(LEFT(E432,6)="Rental",K432="Household"),"Rental row needs property",""))))))</f>
        <v/>
      </c>
    </row>
    <row r="433" customFormat="false" ht="15" hidden="false" customHeight="false" outlineLevel="0" collapsed="false">
      <c r="A433" s="21"/>
      <c r="D433" s="22"/>
      <c r="I433" s="23" t="str">
        <f aca="false">IF(E433="","",IFERROR(INDEX(Categories!$A$2:$A$200,MATCH(E433,Categories!$B$2:$B$200,0)),"Unknown"))</f>
        <v/>
      </c>
      <c r="J433" s="24" t="str">
        <f aca="false">IF(A433="","",DATE(YEAR(A433),MONTH(A433),1))</f>
        <v/>
      </c>
      <c r="K433" s="23" t="str">
        <f aca="false">IF(A433="","",IF(G433&lt;&gt;"",G433,IFERROR(INDEX(Accounts!$D$2:$D$40,MATCH(B433,Accounts!$A$2:$A$40,0)),"Household")))</f>
        <v/>
      </c>
      <c r="L433" s="25" t="str">
        <f aca="false">IF(F433="","",SUMIFS($D$2:$D$3001,$F$2:$F$3001,F433))</f>
        <v/>
      </c>
      <c r="M433" s="23" t="str">
        <f aca="false">IF(A433="","",IF(E433="","Uncategorized",IF(I433="Unknown","Unknown category",IF(AND(I433="Transfer",F433=""),"Transfer needs ID",IF(AND(F433&lt;&gt;"",ABS(N(L433))&gt;0.009),"Unmatched transfer",IF(AND(LEFT(E433,6)="Rental",K433="Household"),"Rental row needs property",""))))))</f>
        <v/>
      </c>
    </row>
    <row r="434" customFormat="false" ht="15" hidden="false" customHeight="false" outlineLevel="0" collapsed="false">
      <c r="A434" s="21"/>
      <c r="D434" s="22"/>
      <c r="I434" s="23" t="str">
        <f aca="false">IF(E434="","",IFERROR(INDEX(Categories!$A$2:$A$200,MATCH(E434,Categories!$B$2:$B$200,0)),"Unknown"))</f>
        <v/>
      </c>
      <c r="J434" s="24" t="str">
        <f aca="false">IF(A434="","",DATE(YEAR(A434),MONTH(A434),1))</f>
        <v/>
      </c>
      <c r="K434" s="23" t="str">
        <f aca="false">IF(A434="","",IF(G434&lt;&gt;"",G434,IFERROR(INDEX(Accounts!$D$2:$D$40,MATCH(B434,Accounts!$A$2:$A$40,0)),"Household")))</f>
        <v/>
      </c>
      <c r="L434" s="25" t="str">
        <f aca="false">IF(F434="","",SUMIFS($D$2:$D$3001,$F$2:$F$3001,F434))</f>
        <v/>
      </c>
      <c r="M434" s="23" t="str">
        <f aca="false">IF(A434="","",IF(E434="","Uncategorized",IF(I434="Unknown","Unknown category",IF(AND(I434="Transfer",F434=""),"Transfer needs ID",IF(AND(F434&lt;&gt;"",ABS(N(L434))&gt;0.009),"Unmatched transfer",IF(AND(LEFT(E434,6)="Rental",K434="Household"),"Rental row needs property",""))))))</f>
        <v/>
      </c>
    </row>
    <row r="435" customFormat="false" ht="15" hidden="false" customHeight="false" outlineLevel="0" collapsed="false">
      <c r="A435" s="21"/>
      <c r="D435" s="22"/>
      <c r="I435" s="23" t="str">
        <f aca="false">IF(E435="","",IFERROR(INDEX(Categories!$A$2:$A$200,MATCH(E435,Categories!$B$2:$B$200,0)),"Unknown"))</f>
        <v/>
      </c>
      <c r="J435" s="24" t="str">
        <f aca="false">IF(A435="","",DATE(YEAR(A435),MONTH(A435),1))</f>
        <v/>
      </c>
      <c r="K435" s="23" t="str">
        <f aca="false">IF(A435="","",IF(G435&lt;&gt;"",G435,IFERROR(INDEX(Accounts!$D$2:$D$40,MATCH(B435,Accounts!$A$2:$A$40,0)),"Household")))</f>
        <v/>
      </c>
      <c r="L435" s="25" t="str">
        <f aca="false">IF(F435="","",SUMIFS($D$2:$D$3001,$F$2:$F$3001,F435))</f>
        <v/>
      </c>
      <c r="M435" s="23" t="str">
        <f aca="false">IF(A435="","",IF(E435="","Uncategorized",IF(I435="Unknown","Unknown category",IF(AND(I435="Transfer",F435=""),"Transfer needs ID",IF(AND(F435&lt;&gt;"",ABS(N(L435))&gt;0.009),"Unmatched transfer",IF(AND(LEFT(E435,6)="Rental",K435="Household"),"Rental row needs property",""))))))</f>
        <v/>
      </c>
    </row>
    <row r="436" customFormat="false" ht="15" hidden="false" customHeight="false" outlineLevel="0" collapsed="false">
      <c r="A436" s="21"/>
      <c r="D436" s="22"/>
      <c r="I436" s="23" t="str">
        <f aca="false">IF(E436="","",IFERROR(INDEX(Categories!$A$2:$A$200,MATCH(E436,Categories!$B$2:$B$200,0)),"Unknown"))</f>
        <v/>
      </c>
      <c r="J436" s="24" t="str">
        <f aca="false">IF(A436="","",DATE(YEAR(A436),MONTH(A436),1))</f>
        <v/>
      </c>
      <c r="K436" s="23" t="str">
        <f aca="false">IF(A436="","",IF(G436&lt;&gt;"",G436,IFERROR(INDEX(Accounts!$D$2:$D$40,MATCH(B436,Accounts!$A$2:$A$40,0)),"Household")))</f>
        <v/>
      </c>
      <c r="L436" s="25" t="str">
        <f aca="false">IF(F436="","",SUMIFS($D$2:$D$3001,$F$2:$F$3001,F436))</f>
        <v/>
      </c>
      <c r="M436" s="23" t="str">
        <f aca="false">IF(A436="","",IF(E436="","Uncategorized",IF(I436="Unknown","Unknown category",IF(AND(I436="Transfer",F436=""),"Transfer needs ID",IF(AND(F436&lt;&gt;"",ABS(N(L436))&gt;0.009),"Unmatched transfer",IF(AND(LEFT(E436,6)="Rental",K436="Household"),"Rental row needs property",""))))))</f>
        <v/>
      </c>
    </row>
    <row r="437" customFormat="false" ht="15" hidden="false" customHeight="false" outlineLevel="0" collapsed="false">
      <c r="A437" s="21"/>
      <c r="D437" s="22"/>
      <c r="I437" s="23" t="str">
        <f aca="false">IF(E437="","",IFERROR(INDEX(Categories!$A$2:$A$200,MATCH(E437,Categories!$B$2:$B$200,0)),"Unknown"))</f>
        <v/>
      </c>
      <c r="J437" s="24" t="str">
        <f aca="false">IF(A437="","",DATE(YEAR(A437),MONTH(A437),1))</f>
        <v/>
      </c>
      <c r="K437" s="23" t="str">
        <f aca="false">IF(A437="","",IF(G437&lt;&gt;"",G437,IFERROR(INDEX(Accounts!$D$2:$D$40,MATCH(B437,Accounts!$A$2:$A$40,0)),"Household")))</f>
        <v/>
      </c>
      <c r="L437" s="25" t="str">
        <f aca="false">IF(F437="","",SUMIFS($D$2:$D$3001,$F$2:$F$3001,F437))</f>
        <v/>
      </c>
      <c r="M437" s="23" t="str">
        <f aca="false">IF(A437="","",IF(E437="","Uncategorized",IF(I437="Unknown","Unknown category",IF(AND(I437="Transfer",F437=""),"Transfer needs ID",IF(AND(F437&lt;&gt;"",ABS(N(L437))&gt;0.009),"Unmatched transfer",IF(AND(LEFT(E437,6)="Rental",K437="Household"),"Rental row needs property",""))))))</f>
        <v/>
      </c>
    </row>
    <row r="438" customFormat="false" ht="15" hidden="false" customHeight="false" outlineLevel="0" collapsed="false">
      <c r="A438" s="21"/>
      <c r="D438" s="22"/>
      <c r="I438" s="23" t="str">
        <f aca="false">IF(E438="","",IFERROR(INDEX(Categories!$A$2:$A$200,MATCH(E438,Categories!$B$2:$B$200,0)),"Unknown"))</f>
        <v/>
      </c>
      <c r="J438" s="24" t="str">
        <f aca="false">IF(A438="","",DATE(YEAR(A438),MONTH(A438),1))</f>
        <v/>
      </c>
      <c r="K438" s="23" t="str">
        <f aca="false">IF(A438="","",IF(G438&lt;&gt;"",G438,IFERROR(INDEX(Accounts!$D$2:$D$40,MATCH(B438,Accounts!$A$2:$A$40,0)),"Household")))</f>
        <v/>
      </c>
      <c r="L438" s="25" t="str">
        <f aca="false">IF(F438="","",SUMIFS($D$2:$D$3001,$F$2:$F$3001,F438))</f>
        <v/>
      </c>
      <c r="M438" s="23" t="str">
        <f aca="false">IF(A438="","",IF(E438="","Uncategorized",IF(I438="Unknown","Unknown category",IF(AND(I438="Transfer",F438=""),"Transfer needs ID",IF(AND(F438&lt;&gt;"",ABS(N(L438))&gt;0.009),"Unmatched transfer",IF(AND(LEFT(E438,6)="Rental",K438="Household"),"Rental row needs property",""))))))</f>
        <v/>
      </c>
    </row>
    <row r="439" customFormat="false" ht="15" hidden="false" customHeight="false" outlineLevel="0" collapsed="false">
      <c r="A439" s="21"/>
      <c r="D439" s="22"/>
      <c r="I439" s="23" t="str">
        <f aca="false">IF(E439="","",IFERROR(INDEX(Categories!$A$2:$A$200,MATCH(E439,Categories!$B$2:$B$200,0)),"Unknown"))</f>
        <v/>
      </c>
      <c r="J439" s="24" t="str">
        <f aca="false">IF(A439="","",DATE(YEAR(A439),MONTH(A439),1))</f>
        <v/>
      </c>
      <c r="K439" s="23" t="str">
        <f aca="false">IF(A439="","",IF(G439&lt;&gt;"",G439,IFERROR(INDEX(Accounts!$D$2:$D$40,MATCH(B439,Accounts!$A$2:$A$40,0)),"Household")))</f>
        <v/>
      </c>
      <c r="L439" s="25" t="str">
        <f aca="false">IF(F439="","",SUMIFS($D$2:$D$3001,$F$2:$F$3001,F439))</f>
        <v/>
      </c>
      <c r="M439" s="23" t="str">
        <f aca="false">IF(A439="","",IF(E439="","Uncategorized",IF(I439="Unknown","Unknown category",IF(AND(I439="Transfer",F439=""),"Transfer needs ID",IF(AND(F439&lt;&gt;"",ABS(N(L439))&gt;0.009),"Unmatched transfer",IF(AND(LEFT(E439,6)="Rental",K439="Household"),"Rental row needs property",""))))))</f>
        <v/>
      </c>
    </row>
    <row r="440" customFormat="false" ht="15" hidden="false" customHeight="false" outlineLevel="0" collapsed="false">
      <c r="A440" s="21"/>
      <c r="D440" s="22"/>
      <c r="I440" s="23" t="str">
        <f aca="false">IF(E440="","",IFERROR(INDEX(Categories!$A$2:$A$200,MATCH(E440,Categories!$B$2:$B$200,0)),"Unknown"))</f>
        <v/>
      </c>
      <c r="J440" s="24" t="str">
        <f aca="false">IF(A440="","",DATE(YEAR(A440),MONTH(A440),1))</f>
        <v/>
      </c>
      <c r="K440" s="23" t="str">
        <f aca="false">IF(A440="","",IF(G440&lt;&gt;"",G440,IFERROR(INDEX(Accounts!$D$2:$D$40,MATCH(B440,Accounts!$A$2:$A$40,0)),"Household")))</f>
        <v/>
      </c>
      <c r="L440" s="25" t="str">
        <f aca="false">IF(F440="","",SUMIFS($D$2:$D$3001,$F$2:$F$3001,F440))</f>
        <v/>
      </c>
      <c r="M440" s="23" t="str">
        <f aca="false">IF(A440="","",IF(E440="","Uncategorized",IF(I440="Unknown","Unknown category",IF(AND(I440="Transfer",F440=""),"Transfer needs ID",IF(AND(F440&lt;&gt;"",ABS(N(L440))&gt;0.009),"Unmatched transfer",IF(AND(LEFT(E440,6)="Rental",K440="Household"),"Rental row needs property",""))))))</f>
        <v/>
      </c>
    </row>
    <row r="441" customFormat="false" ht="15" hidden="false" customHeight="false" outlineLevel="0" collapsed="false">
      <c r="A441" s="21"/>
      <c r="D441" s="22"/>
      <c r="I441" s="23" t="str">
        <f aca="false">IF(E441="","",IFERROR(INDEX(Categories!$A$2:$A$200,MATCH(E441,Categories!$B$2:$B$200,0)),"Unknown"))</f>
        <v/>
      </c>
      <c r="J441" s="24" t="str">
        <f aca="false">IF(A441="","",DATE(YEAR(A441),MONTH(A441),1))</f>
        <v/>
      </c>
      <c r="K441" s="23" t="str">
        <f aca="false">IF(A441="","",IF(G441&lt;&gt;"",G441,IFERROR(INDEX(Accounts!$D$2:$D$40,MATCH(B441,Accounts!$A$2:$A$40,0)),"Household")))</f>
        <v/>
      </c>
      <c r="L441" s="25" t="str">
        <f aca="false">IF(F441="","",SUMIFS($D$2:$D$3001,$F$2:$F$3001,F441))</f>
        <v/>
      </c>
      <c r="M441" s="23" t="str">
        <f aca="false">IF(A441="","",IF(E441="","Uncategorized",IF(I441="Unknown","Unknown category",IF(AND(I441="Transfer",F441=""),"Transfer needs ID",IF(AND(F441&lt;&gt;"",ABS(N(L441))&gt;0.009),"Unmatched transfer",IF(AND(LEFT(E441,6)="Rental",K441="Household"),"Rental row needs property",""))))))</f>
        <v/>
      </c>
    </row>
    <row r="442" customFormat="false" ht="15" hidden="false" customHeight="false" outlineLevel="0" collapsed="false">
      <c r="A442" s="21"/>
      <c r="D442" s="22"/>
      <c r="I442" s="23" t="str">
        <f aca="false">IF(E442="","",IFERROR(INDEX(Categories!$A$2:$A$200,MATCH(E442,Categories!$B$2:$B$200,0)),"Unknown"))</f>
        <v/>
      </c>
      <c r="J442" s="24" t="str">
        <f aca="false">IF(A442="","",DATE(YEAR(A442),MONTH(A442),1))</f>
        <v/>
      </c>
      <c r="K442" s="23" t="str">
        <f aca="false">IF(A442="","",IF(G442&lt;&gt;"",G442,IFERROR(INDEX(Accounts!$D$2:$D$40,MATCH(B442,Accounts!$A$2:$A$40,0)),"Household")))</f>
        <v/>
      </c>
      <c r="L442" s="25" t="str">
        <f aca="false">IF(F442="","",SUMIFS($D$2:$D$3001,$F$2:$F$3001,F442))</f>
        <v/>
      </c>
      <c r="M442" s="23" t="str">
        <f aca="false">IF(A442="","",IF(E442="","Uncategorized",IF(I442="Unknown","Unknown category",IF(AND(I442="Transfer",F442=""),"Transfer needs ID",IF(AND(F442&lt;&gt;"",ABS(N(L442))&gt;0.009),"Unmatched transfer",IF(AND(LEFT(E442,6)="Rental",K442="Household"),"Rental row needs property",""))))))</f>
        <v/>
      </c>
    </row>
    <row r="443" customFormat="false" ht="15" hidden="false" customHeight="false" outlineLevel="0" collapsed="false">
      <c r="A443" s="21"/>
      <c r="D443" s="22"/>
      <c r="I443" s="23" t="str">
        <f aca="false">IF(E443="","",IFERROR(INDEX(Categories!$A$2:$A$200,MATCH(E443,Categories!$B$2:$B$200,0)),"Unknown"))</f>
        <v/>
      </c>
      <c r="J443" s="24" t="str">
        <f aca="false">IF(A443="","",DATE(YEAR(A443),MONTH(A443),1))</f>
        <v/>
      </c>
      <c r="K443" s="23" t="str">
        <f aca="false">IF(A443="","",IF(G443&lt;&gt;"",G443,IFERROR(INDEX(Accounts!$D$2:$D$40,MATCH(B443,Accounts!$A$2:$A$40,0)),"Household")))</f>
        <v/>
      </c>
      <c r="L443" s="25" t="str">
        <f aca="false">IF(F443="","",SUMIFS($D$2:$D$3001,$F$2:$F$3001,F443))</f>
        <v/>
      </c>
      <c r="M443" s="23" t="str">
        <f aca="false">IF(A443="","",IF(E443="","Uncategorized",IF(I443="Unknown","Unknown category",IF(AND(I443="Transfer",F443=""),"Transfer needs ID",IF(AND(F443&lt;&gt;"",ABS(N(L443))&gt;0.009),"Unmatched transfer",IF(AND(LEFT(E443,6)="Rental",K443="Household"),"Rental row needs property",""))))))</f>
        <v/>
      </c>
    </row>
    <row r="444" customFormat="false" ht="15" hidden="false" customHeight="false" outlineLevel="0" collapsed="false">
      <c r="A444" s="21"/>
      <c r="D444" s="22"/>
      <c r="I444" s="23" t="str">
        <f aca="false">IF(E444="","",IFERROR(INDEX(Categories!$A$2:$A$200,MATCH(E444,Categories!$B$2:$B$200,0)),"Unknown"))</f>
        <v/>
      </c>
      <c r="J444" s="24" t="str">
        <f aca="false">IF(A444="","",DATE(YEAR(A444),MONTH(A444),1))</f>
        <v/>
      </c>
      <c r="K444" s="23" t="str">
        <f aca="false">IF(A444="","",IF(G444&lt;&gt;"",G444,IFERROR(INDEX(Accounts!$D$2:$D$40,MATCH(B444,Accounts!$A$2:$A$40,0)),"Household")))</f>
        <v/>
      </c>
      <c r="L444" s="25" t="str">
        <f aca="false">IF(F444="","",SUMIFS($D$2:$D$3001,$F$2:$F$3001,F444))</f>
        <v/>
      </c>
      <c r="M444" s="23" t="str">
        <f aca="false">IF(A444="","",IF(E444="","Uncategorized",IF(I444="Unknown","Unknown category",IF(AND(I444="Transfer",F444=""),"Transfer needs ID",IF(AND(F444&lt;&gt;"",ABS(N(L444))&gt;0.009),"Unmatched transfer",IF(AND(LEFT(E444,6)="Rental",K444="Household"),"Rental row needs property",""))))))</f>
        <v/>
      </c>
    </row>
    <row r="445" customFormat="false" ht="15" hidden="false" customHeight="false" outlineLevel="0" collapsed="false">
      <c r="A445" s="21"/>
      <c r="D445" s="22"/>
      <c r="I445" s="23" t="str">
        <f aca="false">IF(E445="","",IFERROR(INDEX(Categories!$A$2:$A$200,MATCH(E445,Categories!$B$2:$B$200,0)),"Unknown"))</f>
        <v/>
      </c>
      <c r="J445" s="24" t="str">
        <f aca="false">IF(A445="","",DATE(YEAR(A445),MONTH(A445),1))</f>
        <v/>
      </c>
      <c r="K445" s="23" t="str">
        <f aca="false">IF(A445="","",IF(G445&lt;&gt;"",G445,IFERROR(INDEX(Accounts!$D$2:$D$40,MATCH(B445,Accounts!$A$2:$A$40,0)),"Household")))</f>
        <v/>
      </c>
      <c r="L445" s="25" t="str">
        <f aca="false">IF(F445="","",SUMIFS($D$2:$D$3001,$F$2:$F$3001,F445))</f>
        <v/>
      </c>
      <c r="M445" s="23" t="str">
        <f aca="false">IF(A445="","",IF(E445="","Uncategorized",IF(I445="Unknown","Unknown category",IF(AND(I445="Transfer",F445=""),"Transfer needs ID",IF(AND(F445&lt;&gt;"",ABS(N(L445))&gt;0.009),"Unmatched transfer",IF(AND(LEFT(E445,6)="Rental",K445="Household"),"Rental row needs property",""))))))</f>
        <v/>
      </c>
    </row>
    <row r="446" customFormat="false" ht="15" hidden="false" customHeight="false" outlineLevel="0" collapsed="false">
      <c r="A446" s="21"/>
      <c r="D446" s="22"/>
      <c r="I446" s="23" t="str">
        <f aca="false">IF(E446="","",IFERROR(INDEX(Categories!$A$2:$A$200,MATCH(E446,Categories!$B$2:$B$200,0)),"Unknown"))</f>
        <v/>
      </c>
      <c r="J446" s="24" t="str">
        <f aca="false">IF(A446="","",DATE(YEAR(A446),MONTH(A446),1))</f>
        <v/>
      </c>
      <c r="K446" s="23" t="str">
        <f aca="false">IF(A446="","",IF(G446&lt;&gt;"",G446,IFERROR(INDEX(Accounts!$D$2:$D$40,MATCH(B446,Accounts!$A$2:$A$40,0)),"Household")))</f>
        <v/>
      </c>
      <c r="L446" s="25" t="str">
        <f aca="false">IF(F446="","",SUMIFS($D$2:$D$3001,$F$2:$F$3001,F446))</f>
        <v/>
      </c>
      <c r="M446" s="23" t="str">
        <f aca="false">IF(A446="","",IF(E446="","Uncategorized",IF(I446="Unknown","Unknown category",IF(AND(I446="Transfer",F446=""),"Transfer needs ID",IF(AND(F446&lt;&gt;"",ABS(N(L446))&gt;0.009),"Unmatched transfer",IF(AND(LEFT(E446,6)="Rental",K446="Household"),"Rental row needs property",""))))))</f>
        <v/>
      </c>
    </row>
    <row r="447" customFormat="false" ht="15" hidden="false" customHeight="false" outlineLevel="0" collapsed="false">
      <c r="A447" s="21"/>
      <c r="D447" s="22"/>
      <c r="I447" s="23" t="str">
        <f aca="false">IF(E447="","",IFERROR(INDEX(Categories!$A$2:$A$200,MATCH(E447,Categories!$B$2:$B$200,0)),"Unknown"))</f>
        <v/>
      </c>
      <c r="J447" s="24" t="str">
        <f aca="false">IF(A447="","",DATE(YEAR(A447),MONTH(A447),1))</f>
        <v/>
      </c>
      <c r="K447" s="23" t="str">
        <f aca="false">IF(A447="","",IF(G447&lt;&gt;"",G447,IFERROR(INDEX(Accounts!$D$2:$D$40,MATCH(B447,Accounts!$A$2:$A$40,0)),"Household")))</f>
        <v/>
      </c>
      <c r="L447" s="25" t="str">
        <f aca="false">IF(F447="","",SUMIFS($D$2:$D$3001,$F$2:$F$3001,F447))</f>
        <v/>
      </c>
      <c r="M447" s="23" t="str">
        <f aca="false">IF(A447="","",IF(E447="","Uncategorized",IF(I447="Unknown","Unknown category",IF(AND(I447="Transfer",F447=""),"Transfer needs ID",IF(AND(F447&lt;&gt;"",ABS(N(L447))&gt;0.009),"Unmatched transfer",IF(AND(LEFT(E447,6)="Rental",K447="Household"),"Rental row needs property",""))))))</f>
        <v/>
      </c>
    </row>
    <row r="448" customFormat="false" ht="15" hidden="false" customHeight="false" outlineLevel="0" collapsed="false">
      <c r="A448" s="21"/>
      <c r="D448" s="22"/>
      <c r="I448" s="23" t="str">
        <f aca="false">IF(E448="","",IFERROR(INDEX(Categories!$A$2:$A$200,MATCH(E448,Categories!$B$2:$B$200,0)),"Unknown"))</f>
        <v/>
      </c>
      <c r="J448" s="24" t="str">
        <f aca="false">IF(A448="","",DATE(YEAR(A448),MONTH(A448),1))</f>
        <v/>
      </c>
      <c r="K448" s="23" t="str">
        <f aca="false">IF(A448="","",IF(G448&lt;&gt;"",G448,IFERROR(INDEX(Accounts!$D$2:$D$40,MATCH(B448,Accounts!$A$2:$A$40,0)),"Household")))</f>
        <v/>
      </c>
      <c r="L448" s="25" t="str">
        <f aca="false">IF(F448="","",SUMIFS($D$2:$D$3001,$F$2:$F$3001,F448))</f>
        <v/>
      </c>
      <c r="M448" s="23" t="str">
        <f aca="false">IF(A448="","",IF(E448="","Uncategorized",IF(I448="Unknown","Unknown category",IF(AND(I448="Transfer",F448=""),"Transfer needs ID",IF(AND(F448&lt;&gt;"",ABS(N(L448))&gt;0.009),"Unmatched transfer",IF(AND(LEFT(E448,6)="Rental",K448="Household"),"Rental row needs property",""))))))</f>
        <v/>
      </c>
    </row>
    <row r="449" customFormat="false" ht="15" hidden="false" customHeight="false" outlineLevel="0" collapsed="false">
      <c r="A449" s="21"/>
      <c r="D449" s="22"/>
      <c r="I449" s="23" t="str">
        <f aca="false">IF(E449="","",IFERROR(INDEX(Categories!$A$2:$A$200,MATCH(E449,Categories!$B$2:$B$200,0)),"Unknown"))</f>
        <v/>
      </c>
      <c r="J449" s="24" t="str">
        <f aca="false">IF(A449="","",DATE(YEAR(A449),MONTH(A449),1))</f>
        <v/>
      </c>
      <c r="K449" s="23" t="str">
        <f aca="false">IF(A449="","",IF(G449&lt;&gt;"",G449,IFERROR(INDEX(Accounts!$D$2:$D$40,MATCH(B449,Accounts!$A$2:$A$40,0)),"Household")))</f>
        <v/>
      </c>
      <c r="L449" s="25" t="str">
        <f aca="false">IF(F449="","",SUMIFS($D$2:$D$3001,$F$2:$F$3001,F449))</f>
        <v/>
      </c>
      <c r="M449" s="23" t="str">
        <f aca="false">IF(A449="","",IF(E449="","Uncategorized",IF(I449="Unknown","Unknown category",IF(AND(I449="Transfer",F449=""),"Transfer needs ID",IF(AND(F449&lt;&gt;"",ABS(N(L449))&gt;0.009),"Unmatched transfer",IF(AND(LEFT(E449,6)="Rental",K449="Household"),"Rental row needs property",""))))))</f>
        <v/>
      </c>
    </row>
    <row r="450" customFormat="false" ht="15" hidden="false" customHeight="false" outlineLevel="0" collapsed="false">
      <c r="A450" s="21"/>
      <c r="D450" s="22"/>
      <c r="I450" s="23" t="str">
        <f aca="false">IF(E450="","",IFERROR(INDEX(Categories!$A$2:$A$200,MATCH(E450,Categories!$B$2:$B$200,0)),"Unknown"))</f>
        <v/>
      </c>
      <c r="J450" s="24" t="str">
        <f aca="false">IF(A450="","",DATE(YEAR(A450),MONTH(A450),1))</f>
        <v/>
      </c>
      <c r="K450" s="23" t="str">
        <f aca="false">IF(A450="","",IF(G450&lt;&gt;"",G450,IFERROR(INDEX(Accounts!$D$2:$D$40,MATCH(B450,Accounts!$A$2:$A$40,0)),"Household")))</f>
        <v/>
      </c>
      <c r="L450" s="25" t="str">
        <f aca="false">IF(F450="","",SUMIFS($D$2:$D$3001,$F$2:$F$3001,F450))</f>
        <v/>
      </c>
      <c r="M450" s="23" t="str">
        <f aca="false">IF(A450="","",IF(E450="","Uncategorized",IF(I450="Unknown","Unknown category",IF(AND(I450="Transfer",F450=""),"Transfer needs ID",IF(AND(F450&lt;&gt;"",ABS(N(L450))&gt;0.009),"Unmatched transfer",IF(AND(LEFT(E450,6)="Rental",K450="Household"),"Rental row needs property",""))))))</f>
        <v/>
      </c>
    </row>
    <row r="451" customFormat="false" ht="15" hidden="false" customHeight="false" outlineLevel="0" collapsed="false">
      <c r="A451" s="21"/>
      <c r="D451" s="22"/>
      <c r="I451" s="23" t="str">
        <f aca="false">IF(E451="","",IFERROR(INDEX(Categories!$A$2:$A$200,MATCH(E451,Categories!$B$2:$B$200,0)),"Unknown"))</f>
        <v/>
      </c>
      <c r="J451" s="24" t="str">
        <f aca="false">IF(A451="","",DATE(YEAR(A451),MONTH(A451),1))</f>
        <v/>
      </c>
      <c r="K451" s="23" t="str">
        <f aca="false">IF(A451="","",IF(G451&lt;&gt;"",G451,IFERROR(INDEX(Accounts!$D$2:$D$40,MATCH(B451,Accounts!$A$2:$A$40,0)),"Household")))</f>
        <v/>
      </c>
      <c r="L451" s="25" t="str">
        <f aca="false">IF(F451="","",SUMIFS($D$2:$D$3001,$F$2:$F$3001,F451))</f>
        <v/>
      </c>
      <c r="M451" s="23" t="str">
        <f aca="false">IF(A451="","",IF(E451="","Uncategorized",IF(I451="Unknown","Unknown category",IF(AND(I451="Transfer",F451=""),"Transfer needs ID",IF(AND(F451&lt;&gt;"",ABS(N(L451))&gt;0.009),"Unmatched transfer",IF(AND(LEFT(E451,6)="Rental",K451="Household"),"Rental row needs property",""))))))</f>
        <v/>
      </c>
    </row>
    <row r="452" customFormat="false" ht="15" hidden="false" customHeight="false" outlineLevel="0" collapsed="false">
      <c r="A452" s="21"/>
      <c r="D452" s="22"/>
      <c r="I452" s="23" t="str">
        <f aca="false">IF(E452="","",IFERROR(INDEX(Categories!$A$2:$A$200,MATCH(E452,Categories!$B$2:$B$200,0)),"Unknown"))</f>
        <v/>
      </c>
      <c r="J452" s="24" t="str">
        <f aca="false">IF(A452="","",DATE(YEAR(A452),MONTH(A452),1))</f>
        <v/>
      </c>
      <c r="K452" s="23" t="str">
        <f aca="false">IF(A452="","",IF(G452&lt;&gt;"",G452,IFERROR(INDEX(Accounts!$D$2:$D$40,MATCH(B452,Accounts!$A$2:$A$40,0)),"Household")))</f>
        <v/>
      </c>
      <c r="L452" s="25" t="str">
        <f aca="false">IF(F452="","",SUMIFS($D$2:$D$3001,$F$2:$F$3001,F452))</f>
        <v/>
      </c>
      <c r="M452" s="23" t="str">
        <f aca="false">IF(A452="","",IF(E452="","Uncategorized",IF(I452="Unknown","Unknown category",IF(AND(I452="Transfer",F452=""),"Transfer needs ID",IF(AND(F452&lt;&gt;"",ABS(N(L452))&gt;0.009),"Unmatched transfer",IF(AND(LEFT(E452,6)="Rental",K452="Household"),"Rental row needs property",""))))))</f>
        <v/>
      </c>
    </row>
    <row r="453" customFormat="false" ht="15" hidden="false" customHeight="false" outlineLevel="0" collapsed="false">
      <c r="A453" s="21"/>
      <c r="D453" s="22"/>
      <c r="I453" s="23" t="str">
        <f aca="false">IF(E453="","",IFERROR(INDEX(Categories!$A$2:$A$200,MATCH(E453,Categories!$B$2:$B$200,0)),"Unknown"))</f>
        <v/>
      </c>
      <c r="J453" s="24" t="str">
        <f aca="false">IF(A453="","",DATE(YEAR(A453),MONTH(A453),1))</f>
        <v/>
      </c>
      <c r="K453" s="23" t="str">
        <f aca="false">IF(A453="","",IF(G453&lt;&gt;"",G453,IFERROR(INDEX(Accounts!$D$2:$D$40,MATCH(B453,Accounts!$A$2:$A$40,0)),"Household")))</f>
        <v/>
      </c>
      <c r="L453" s="25" t="str">
        <f aca="false">IF(F453="","",SUMIFS($D$2:$D$3001,$F$2:$F$3001,F453))</f>
        <v/>
      </c>
      <c r="M453" s="23" t="str">
        <f aca="false">IF(A453="","",IF(E453="","Uncategorized",IF(I453="Unknown","Unknown category",IF(AND(I453="Transfer",F453=""),"Transfer needs ID",IF(AND(F453&lt;&gt;"",ABS(N(L453))&gt;0.009),"Unmatched transfer",IF(AND(LEFT(E453,6)="Rental",K453="Household"),"Rental row needs property",""))))))</f>
        <v/>
      </c>
    </row>
    <row r="454" customFormat="false" ht="15" hidden="false" customHeight="false" outlineLevel="0" collapsed="false">
      <c r="A454" s="21"/>
      <c r="D454" s="22"/>
      <c r="I454" s="23" t="str">
        <f aca="false">IF(E454="","",IFERROR(INDEX(Categories!$A$2:$A$200,MATCH(E454,Categories!$B$2:$B$200,0)),"Unknown"))</f>
        <v/>
      </c>
      <c r="J454" s="24" t="str">
        <f aca="false">IF(A454="","",DATE(YEAR(A454),MONTH(A454),1))</f>
        <v/>
      </c>
      <c r="K454" s="23" t="str">
        <f aca="false">IF(A454="","",IF(G454&lt;&gt;"",G454,IFERROR(INDEX(Accounts!$D$2:$D$40,MATCH(B454,Accounts!$A$2:$A$40,0)),"Household")))</f>
        <v/>
      </c>
      <c r="L454" s="25" t="str">
        <f aca="false">IF(F454="","",SUMIFS($D$2:$D$3001,$F$2:$F$3001,F454))</f>
        <v/>
      </c>
      <c r="M454" s="23" t="str">
        <f aca="false">IF(A454="","",IF(E454="","Uncategorized",IF(I454="Unknown","Unknown category",IF(AND(I454="Transfer",F454=""),"Transfer needs ID",IF(AND(F454&lt;&gt;"",ABS(N(L454))&gt;0.009),"Unmatched transfer",IF(AND(LEFT(E454,6)="Rental",K454="Household"),"Rental row needs property",""))))))</f>
        <v/>
      </c>
    </row>
    <row r="455" customFormat="false" ht="15" hidden="false" customHeight="false" outlineLevel="0" collapsed="false">
      <c r="A455" s="21"/>
      <c r="D455" s="22"/>
      <c r="I455" s="23" t="str">
        <f aca="false">IF(E455="","",IFERROR(INDEX(Categories!$A$2:$A$200,MATCH(E455,Categories!$B$2:$B$200,0)),"Unknown"))</f>
        <v/>
      </c>
      <c r="J455" s="24" t="str">
        <f aca="false">IF(A455="","",DATE(YEAR(A455),MONTH(A455),1))</f>
        <v/>
      </c>
      <c r="K455" s="23" t="str">
        <f aca="false">IF(A455="","",IF(G455&lt;&gt;"",G455,IFERROR(INDEX(Accounts!$D$2:$D$40,MATCH(B455,Accounts!$A$2:$A$40,0)),"Household")))</f>
        <v/>
      </c>
      <c r="L455" s="25" t="str">
        <f aca="false">IF(F455="","",SUMIFS($D$2:$D$3001,$F$2:$F$3001,F455))</f>
        <v/>
      </c>
      <c r="M455" s="23" t="str">
        <f aca="false">IF(A455="","",IF(E455="","Uncategorized",IF(I455="Unknown","Unknown category",IF(AND(I455="Transfer",F455=""),"Transfer needs ID",IF(AND(F455&lt;&gt;"",ABS(N(L455))&gt;0.009),"Unmatched transfer",IF(AND(LEFT(E455,6)="Rental",K455="Household"),"Rental row needs property",""))))))</f>
        <v/>
      </c>
    </row>
    <row r="456" customFormat="false" ht="15" hidden="false" customHeight="false" outlineLevel="0" collapsed="false">
      <c r="A456" s="21"/>
      <c r="D456" s="22"/>
      <c r="I456" s="23" t="str">
        <f aca="false">IF(E456="","",IFERROR(INDEX(Categories!$A$2:$A$200,MATCH(E456,Categories!$B$2:$B$200,0)),"Unknown"))</f>
        <v/>
      </c>
      <c r="J456" s="24" t="str">
        <f aca="false">IF(A456="","",DATE(YEAR(A456),MONTH(A456),1))</f>
        <v/>
      </c>
      <c r="K456" s="23" t="str">
        <f aca="false">IF(A456="","",IF(G456&lt;&gt;"",G456,IFERROR(INDEX(Accounts!$D$2:$D$40,MATCH(B456,Accounts!$A$2:$A$40,0)),"Household")))</f>
        <v/>
      </c>
      <c r="L456" s="25" t="str">
        <f aca="false">IF(F456="","",SUMIFS($D$2:$D$3001,$F$2:$F$3001,F456))</f>
        <v/>
      </c>
      <c r="M456" s="23" t="str">
        <f aca="false">IF(A456="","",IF(E456="","Uncategorized",IF(I456="Unknown","Unknown category",IF(AND(I456="Transfer",F456=""),"Transfer needs ID",IF(AND(F456&lt;&gt;"",ABS(N(L456))&gt;0.009),"Unmatched transfer",IF(AND(LEFT(E456,6)="Rental",K456="Household"),"Rental row needs property",""))))))</f>
        <v/>
      </c>
    </row>
    <row r="457" customFormat="false" ht="15" hidden="false" customHeight="false" outlineLevel="0" collapsed="false">
      <c r="A457" s="21"/>
      <c r="D457" s="22"/>
      <c r="I457" s="23" t="str">
        <f aca="false">IF(E457="","",IFERROR(INDEX(Categories!$A$2:$A$200,MATCH(E457,Categories!$B$2:$B$200,0)),"Unknown"))</f>
        <v/>
      </c>
      <c r="J457" s="24" t="str">
        <f aca="false">IF(A457="","",DATE(YEAR(A457),MONTH(A457),1))</f>
        <v/>
      </c>
      <c r="K457" s="23" t="str">
        <f aca="false">IF(A457="","",IF(G457&lt;&gt;"",G457,IFERROR(INDEX(Accounts!$D$2:$D$40,MATCH(B457,Accounts!$A$2:$A$40,0)),"Household")))</f>
        <v/>
      </c>
      <c r="L457" s="25" t="str">
        <f aca="false">IF(F457="","",SUMIFS($D$2:$D$3001,$F$2:$F$3001,F457))</f>
        <v/>
      </c>
      <c r="M457" s="23" t="str">
        <f aca="false">IF(A457="","",IF(E457="","Uncategorized",IF(I457="Unknown","Unknown category",IF(AND(I457="Transfer",F457=""),"Transfer needs ID",IF(AND(F457&lt;&gt;"",ABS(N(L457))&gt;0.009),"Unmatched transfer",IF(AND(LEFT(E457,6)="Rental",K457="Household"),"Rental row needs property",""))))))</f>
        <v/>
      </c>
    </row>
    <row r="458" customFormat="false" ht="15" hidden="false" customHeight="false" outlineLevel="0" collapsed="false">
      <c r="A458" s="21"/>
      <c r="D458" s="22"/>
      <c r="I458" s="23" t="str">
        <f aca="false">IF(E458="","",IFERROR(INDEX(Categories!$A$2:$A$200,MATCH(E458,Categories!$B$2:$B$200,0)),"Unknown"))</f>
        <v/>
      </c>
      <c r="J458" s="24" t="str">
        <f aca="false">IF(A458="","",DATE(YEAR(A458),MONTH(A458),1))</f>
        <v/>
      </c>
      <c r="K458" s="23" t="str">
        <f aca="false">IF(A458="","",IF(G458&lt;&gt;"",G458,IFERROR(INDEX(Accounts!$D$2:$D$40,MATCH(B458,Accounts!$A$2:$A$40,0)),"Household")))</f>
        <v/>
      </c>
      <c r="L458" s="25" t="str">
        <f aca="false">IF(F458="","",SUMIFS($D$2:$D$3001,$F$2:$F$3001,F458))</f>
        <v/>
      </c>
      <c r="M458" s="23" t="str">
        <f aca="false">IF(A458="","",IF(E458="","Uncategorized",IF(I458="Unknown","Unknown category",IF(AND(I458="Transfer",F458=""),"Transfer needs ID",IF(AND(F458&lt;&gt;"",ABS(N(L458))&gt;0.009),"Unmatched transfer",IF(AND(LEFT(E458,6)="Rental",K458="Household"),"Rental row needs property",""))))))</f>
        <v/>
      </c>
    </row>
    <row r="459" customFormat="false" ht="15" hidden="false" customHeight="false" outlineLevel="0" collapsed="false">
      <c r="A459" s="21"/>
      <c r="D459" s="22"/>
      <c r="I459" s="23" t="str">
        <f aca="false">IF(E459="","",IFERROR(INDEX(Categories!$A$2:$A$200,MATCH(E459,Categories!$B$2:$B$200,0)),"Unknown"))</f>
        <v/>
      </c>
      <c r="J459" s="24" t="str">
        <f aca="false">IF(A459="","",DATE(YEAR(A459),MONTH(A459),1))</f>
        <v/>
      </c>
      <c r="K459" s="23" t="str">
        <f aca="false">IF(A459="","",IF(G459&lt;&gt;"",G459,IFERROR(INDEX(Accounts!$D$2:$D$40,MATCH(B459,Accounts!$A$2:$A$40,0)),"Household")))</f>
        <v/>
      </c>
      <c r="L459" s="25" t="str">
        <f aca="false">IF(F459="","",SUMIFS($D$2:$D$3001,$F$2:$F$3001,F459))</f>
        <v/>
      </c>
      <c r="M459" s="23" t="str">
        <f aca="false">IF(A459="","",IF(E459="","Uncategorized",IF(I459="Unknown","Unknown category",IF(AND(I459="Transfer",F459=""),"Transfer needs ID",IF(AND(F459&lt;&gt;"",ABS(N(L459))&gt;0.009),"Unmatched transfer",IF(AND(LEFT(E459,6)="Rental",K459="Household"),"Rental row needs property",""))))))</f>
        <v/>
      </c>
    </row>
    <row r="460" customFormat="false" ht="15" hidden="false" customHeight="false" outlineLevel="0" collapsed="false">
      <c r="A460" s="21"/>
      <c r="D460" s="22"/>
      <c r="I460" s="23" t="str">
        <f aca="false">IF(E460="","",IFERROR(INDEX(Categories!$A$2:$A$200,MATCH(E460,Categories!$B$2:$B$200,0)),"Unknown"))</f>
        <v/>
      </c>
      <c r="J460" s="24" t="str">
        <f aca="false">IF(A460="","",DATE(YEAR(A460),MONTH(A460),1))</f>
        <v/>
      </c>
      <c r="K460" s="23" t="str">
        <f aca="false">IF(A460="","",IF(G460&lt;&gt;"",G460,IFERROR(INDEX(Accounts!$D$2:$D$40,MATCH(B460,Accounts!$A$2:$A$40,0)),"Household")))</f>
        <v/>
      </c>
      <c r="L460" s="25" t="str">
        <f aca="false">IF(F460="","",SUMIFS($D$2:$D$3001,$F$2:$F$3001,F460))</f>
        <v/>
      </c>
      <c r="M460" s="23" t="str">
        <f aca="false">IF(A460="","",IF(E460="","Uncategorized",IF(I460="Unknown","Unknown category",IF(AND(I460="Transfer",F460=""),"Transfer needs ID",IF(AND(F460&lt;&gt;"",ABS(N(L460))&gt;0.009),"Unmatched transfer",IF(AND(LEFT(E460,6)="Rental",K460="Household"),"Rental row needs property",""))))))</f>
        <v/>
      </c>
    </row>
    <row r="461" customFormat="false" ht="15" hidden="false" customHeight="false" outlineLevel="0" collapsed="false">
      <c r="A461" s="21"/>
      <c r="D461" s="22"/>
      <c r="I461" s="23" t="str">
        <f aca="false">IF(E461="","",IFERROR(INDEX(Categories!$A$2:$A$200,MATCH(E461,Categories!$B$2:$B$200,0)),"Unknown"))</f>
        <v/>
      </c>
      <c r="J461" s="24" t="str">
        <f aca="false">IF(A461="","",DATE(YEAR(A461),MONTH(A461),1))</f>
        <v/>
      </c>
      <c r="K461" s="23" t="str">
        <f aca="false">IF(A461="","",IF(G461&lt;&gt;"",G461,IFERROR(INDEX(Accounts!$D$2:$D$40,MATCH(B461,Accounts!$A$2:$A$40,0)),"Household")))</f>
        <v/>
      </c>
      <c r="L461" s="25" t="str">
        <f aca="false">IF(F461="","",SUMIFS($D$2:$D$3001,$F$2:$F$3001,F461))</f>
        <v/>
      </c>
      <c r="M461" s="23" t="str">
        <f aca="false">IF(A461="","",IF(E461="","Uncategorized",IF(I461="Unknown","Unknown category",IF(AND(I461="Transfer",F461=""),"Transfer needs ID",IF(AND(F461&lt;&gt;"",ABS(N(L461))&gt;0.009),"Unmatched transfer",IF(AND(LEFT(E461,6)="Rental",K461="Household"),"Rental row needs property",""))))))</f>
        <v/>
      </c>
    </row>
    <row r="462" customFormat="false" ht="15" hidden="false" customHeight="false" outlineLevel="0" collapsed="false">
      <c r="A462" s="21"/>
      <c r="D462" s="22"/>
      <c r="I462" s="23" t="str">
        <f aca="false">IF(E462="","",IFERROR(INDEX(Categories!$A$2:$A$200,MATCH(E462,Categories!$B$2:$B$200,0)),"Unknown"))</f>
        <v/>
      </c>
      <c r="J462" s="24" t="str">
        <f aca="false">IF(A462="","",DATE(YEAR(A462),MONTH(A462),1))</f>
        <v/>
      </c>
      <c r="K462" s="23" t="str">
        <f aca="false">IF(A462="","",IF(G462&lt;&gt;"",G462,IFERROR(INDEX(Accounts!$D$2:$D$40,MATCH(B462,Accounts!$A$2:$A$40,0)),"Household")))</f>
        <v/>
      </c>
      <c r="L462" s="25" t="str">
        <f aca="false">IF(F462="","",SUMIFS($D$2:$D$3001,$F$2:$F$3001,F462))</f>
        <v/>
      </c>
      <c r="M462" s="23" t="str">
        <f aca="false">IF(A462="","",IF(E462="","Uncategorized",IF(I462="Unknown","Unknown category",IF(AND(I462="Transfer",F462=""),"Transfer needs ID",IF(AND(F462&lt;&gt;"",ABS(N(L462))&gt;0.009),"Unmatched transfer",IF(AND(LEFT(E462,6)="Rental",K462="Household"),"Rental row needs property",""))))))</f>
        <v/>
      </c>
    </row>
    <row r="463" customFormat="false" ht="15" hidden="false" customHeight="false" outlineLevel="0" collapsed="false">
      <c r="A463" s="21"/>
      <c r="D463" s="22"/>
      <c r="I463" s="23" t="str">
        <f aca="false">IF(E463="","",IFERROR(INDEX(Categories!$A$2:$A$200,MATCH(E463,Categories!$B$2:$B$200,0)),"Unknown"))</f>
        <v/>
      </c>
      <c r="J463" s="24" t="str">
        <f aca="false">IF(A463="","",DATE(YEAR(A463),MONTH(A463),1))</f>
        <v/>
      </c>
      <c r="K463" s="23" t="str">
        <f aca="false">IF(A463="","",IF(G463&lt;&gt;"",G463,IFERROR(INDEX(Accounts!$D$2:$D$40,MATCH(B463,Accounts!$A$2:$A$40,0)),"Household")))</f>
        <v/>
      </c>
      <c r="L463" s="25" t="str">
        <f aca="false">IF(F463="","",SUMIFS($D$2:$D$3001,$F$2:$F$3001,F463))</f>
        <v/>
      </c>
      <c r="M463" s="23" t="str">
        <f aca="false">IF(A463="","",IF(E463="","Uncategorized",IF(I463="Unknown","Unknown category",IF(AND(I463="Transfer",F463=""),"Transfer needs ID",IF(AND(F463&lt;&gt;"",ABS(N(L463))&gt;0.009),"Unmatched transfer",IF(AND(LEFT(E463,6)="Rental",K463="Household"),"Rental row needs property",""))))))</f>
        <v/>
      </c>
    </row>
    <row r="464" customFormat="false" ht="15" hidden="false" customHeight="false" outlineLevel="0" collapsed="false">
      <c r="A464" s="21"/>
      <c r="D464" s="22"/>
      <c r="I464" s="23" t="str">
        <f aca="false">IF(E464="","",IFERROR(INDEX(Categories!$A$2:$A$200,MATCH(E464,Categories!$B$2:$B$200,0)),"Unknown"))</f>
        <v/>
      </c>
      <c r="J464" s="24" t="str">
        <f aca="false">IF(A464="","",DATE(YEAR(A464),MONTH(A464),1))</f>
        <v/>
      </c>
      <c r="K464" s="23" t="str">
        <f aca="false">IF(A464="","",IF(G464&lt;&gt;"",G464,IFERROR(INDEX(Accounts!$D$2:$D$40,MATCH(B464,Accounts!$A$2:$A$40,0)),"Household")))</f>
        <v/>
      </c>
      <c r="L464" s="25" t="str">
        <f aca="false">IF(F464="","",SUMIFS($D$2:$D$3001,$F$2:$F$3001,F464))</f>
        <v/>
      </c>
      <c r="M464" s="23" t="str">
        <f aca="false">IF(A464="","",IF(E464="","Uncategorized",IF(I464="Unknown","Unknown category",IF(AND(I464="Transfer",F464=""),"Transfer needs ID",IF(AND(F464&lt;&gt;"",ABS(N(L464))&gt;0.009),"Unmatched transfer",IF(AND(LEFT(E464,6)="Rental",K464="Household"),"Rental row needs property",""))))))</f>
        <v/>
      </c>
    </row>
    <row r="465" customFormat="false" ht="15" hidden="false" customHeight="false" outlineLevel="0" collapsed="false">
      <c r="A465" s="21"/>
      <c r="D465" s="22"/>
      <c r="I465" s="23" t="str">
        <f aca="false">IF(E465="","",IFERROR(INDEX(Categories!$A$2:$A$200,MATCH(E465,Categories!$B$2:$B$200,0)),"Unknown"))</f>
        <v/>
      </c>
      <c r="J465" s="24" t="str">
        <f aca="false">IF(A465="","",DATE(YEAR(A465),MONTH(A465),1))</f>
        <v/>
      </c>
      <c r="K465" s="23" t="str">
        <f aca="false">IF(A465="","",IF(G465&lt;&gt;"",G465,IFERROR(INDEX(Accounts!$D$2:$D$40,MATCH(B465,Accounts!$A$2:$A$40,0)),"Household")))</f>
        <v/>
      </c>
      <c r="L465" s="25" t="str">
        <f aca="false">IF(F465="","",SUMIFS($D$2:$D$3001,$F$2:$F$3001,F465))</f>
        <v/>
      </c>
      <c r="M465" s="23" t="str">
        <f aca="false">IF(A465="","",IF(E465="","Uncategorized",IF(I465="Unknown","Unknown category",IF(AND(I465="Transfer",F465=""),"Transfer needs ID",IF(AND(F465&lt;&gt;"",ABS(N(L465))&gt;0.009),"Unmatched transfer",IF(AND(LEFT(E465,6)="Rental",K465="Household"),"Rental row needs property",""))))))</f>
        <v/>
      </c>
    </row>
    <row r="466" customFormat="false" ht="15" hidden="false" customHeight="false" outlineLevel="0" collapsed="false">
      <c r="A466" s="21"/>
      <c r="D466" s="22"/>
      <c r="I466" s="23" t="str">
        <f aca="false">IF(E466="","",IFERROR(INDEX(Categories!$A$2:$A$200,MATCH(E466,Categories!$B$2:$B$200,0)),"Unknown"))</f>
        <v/>
      </c>
      <c r="J466" s="24" t="str">
        <f aca="false">IF(A466="","",DATE(YEAR(A466),MONTH(A466),1))</f>
        <v/>
      </c>
      <c r="K466" s="23" t="str">
        <f aca="false">IF(A466="","",IF(G466&lt;&gt;"",G466,IFERROR(INDEX(Accounts!$D$2:$D$40,MATCH(B466,Accounts!$A$2:$A$40,0)),"Household")))</f>
        <v/>
      </c>
      <c r="L466" s="25" t="str">
        <f aca="false">IF(F466="","",SUMIFS($D$2:$D$3001,$F$2:$F$3001,F466))</f>
        <v/>
      </c>
      <c r="M466" s="23" t="str">
        <f aca="false">IF(A466="","",IF(E466="","Uncategorized",IF(I466="Unknown","Unknown category",IF(AND(I466="Transfer",F466=""),"Transfer needs ID",IF(AND(F466&lt;&gt;"",ABS(N(L466))&gt;0.009),"Unmatched transfer",IF(AND(LEFT(E466,6)="Rental",K466="Household"),"Rental row needs property",""))))))</f>
        <v/>
      </c>
    </row>
    <row r="467" customFormat="false" ht="15" hidden="false" customHeight="false" outlineLevel="0" collapsed="false">
      <c r="A467" s="21"/>
      <c r="D467" s="22"/>
      <c r="I467" s="23" t="str">
        <f aca="false">IF(E467="","",IFERROR(INDEX(Categories!$A$2:$A$200,MATCH(E467,Categories!$B$2:$B$200,0)),"Unknown"))</f>
        <v/>
      </c>
      <c r="J467" s="24" t="str">
        <f aca="false">IF(A467="","",DATE(YEAR(A467),MONTH(A467),1))</f>
        <v/>
      </c>
      <c r="K467" s="23" t="str">
        <f aca="false">IF(A467="","",IF(G467&lt;&gt;"",G467,IFERROR(INDEX(Accounts!$D$2:$D$40,MATCH(B467,Accounts!$A$2:$A$40,0)),"Household")))</f>
        <v/>
      </c>
      <c r="L467" s="25" t="str">
        <f aca="false">IF(F467="","",SUMIFS($D$2:$D$3001,$F$2:$F$3001,F467))</f>
        <v/>
      </c>
      <c r="M467" s="23" t="str">
        <f aca="false">IF(A467="","",IF(E467="","Uncategorized",IF(I467="Unknown","Unknown category",IF(AND(I467="Transfer",F467=""),"Transfer needs ID",IF(AND(F467&lt;&gt;"",ABS(N(L467))&gt;0.009),"Unmatched transfer",IF(AND(LEFT(E467,6)="Rental",K467="Household"),"Rental row needs property",""))))))</f>
        <v/>
      </c>
    </row>
    <row r="468" customFormat="false" ht="15" hidden="false" customHeight="false" outlineLevel="0" collapsed="false">
      <c r="A468" s="21"/>
      <c r="D468" s="22"/>
      <c r="I468" s="23" t="str">
        <f aca="false">IF(E468="","",IFERROR(INDEX(Categories!$A$2:$A$200,MATCH(E468,Categories!$B$2:$B$200,0)),"Unknown"))</f>
        <v/>
      </c>
      <c r="J468" s="24" t="str">
        <f aca="false">IF(A468="","",DATE(YEAR(A468),MONTH(A468),1))</f>
        <v/>
      </c>
      <c r="K468" s="23" t="str">
        <f aca="false">IF(A468="","",IF(G468&lt;&gt;"",G468,IFERROR(INDEX(Accounts!$D$2:$D$40,MATCH(B468,Accounts!$A$2:$A$40,0)),"Household")))</f>
        <v/>
      </c>
      <c r="L468" s="25" t="str">
        <f aca="false">IF(F468="","",SUMIFS($D$2:$D$3001,$F$2:$F$3001,F468))</f>
        <v/>
      </c>
      <c r="M468" s="23" t="str">
        <f aca="false">IF(A468="","",IF(E468="","Uncategorized",IF(I468="Unknown","Unknown category",IF(AND(I468="Transfer",F468=""),"Transfer needs ID",IF(AND(F468&lt;&gt;"",ABS(N(L468))&gt;0.009),"Unmatched transfer",IF(AND(LEFT(E468,6)="Rental",K468="Household"),"Rental row needs property",""))))))</f>
        <v/>
      </c>
    </row>
    <row r="469" customFormat="false" ht="15" hidden="false" customHeight="false" outlineLevel="0" collapsed="false">
      <c r="A469" s="21"/>
      <c r="D469" s="22"/>
      <c r="I469" s="23" t="str">
        <f aca="false">IF(E469="","",IFERROR(INDEX(Categories!$A$2:$A$200,MATCH(E469,Categories!$B$2:$B$200,0)),"Unknown"))</f>
        <v/>
      </c>
      <c r="J469" s="24" t="str">
        <f aca="false">IF(A469="","",DATE(YEAR(A469),MONTH(A469),1))</f>
        <v/>
      </c>
      <c r="K469" s="23" t="str">
        <f aca="false">IF(A469="","",IF(G469&lt;&gt;"",G469,IFERROR(INDEX(Accounts!$D$2:$D$40,MATCH(B469,Accounts!$A$2:$A$40,0)),"Household")))</f>
        <v/>
      </c>
      <c r="L469" s="25" t="str">
        <f aca="false">IF(F469="","",SUMIFS($D$2:$D$3001,$F$2:$F$3001,F469))</f>
        <v/>
      </c>
      <c r="M469" s="23" t="str">
        <f aca="false">IF(A469="","",IF(E469="","Uncategorized",IF(I469="Unknown","Unknown category",IF(AND(I469="Transfer",F469=""),"Transfer needs ID",IF(AND(F469&lt;&gt;"",ABS(N(L469))&gt;0.009),"Unmatched transfer",IF(AND(LEFT(E469,6)="Rental",K469="Household"),"Rental row needs property",""))))))</f>
        <v/>
      </c>
    </row>
    <row r="470" customFormat="false" ht="15" hidden="false" customHeight="false" outlineLevel="0" collapsed="false">
      <c r="A470" s="21"/>
      <c r="D470" s="22"/>
      <c r="I470" s="23" t="str">
        <f aca="false">IF(E470="","",IFERROR(INDEX(Categories!$A$2:$A$200,MATCH(E470,Categories!$B$2:$B$200,0)),"Unknown"))</f>
        <v/>
      </c>
      <c r="J470" s="24" t="str">
        <f aca="false">IF(A470="","",DATE(YEAR(A470),MONTH(A470),1))</f>
        <v/>
      </c>
      <c r="K470" s="23" t="str">
        <f aca="false">IF(A470="","",IF(G470&lt;&gt;"",G470,IFERROR(INDEX(Accounts!$D$2:$D$40,MATCH(B470,Accounts!$A$2:$A$40,0)),"Household")))</f>
        <v/>
      </c>
      <c r="L470" s="25" t="str">
        <f aca="false">IF(F470="","",SUMIFS($D$2:$D$3001,$F$2:$F$3001,F470))</f>
        <v/>
      </c>
      <c r="M470" s="23" t="str">
        <f aca="false">IF(A470="","",IF(E470="","Uncategorized",IF(I470="Unknown","Unknown category",IF(AND(I470="Transfer",F470=""),"Transfer needs ID",IF(AND(F470&lt;&gt;"",ABS(N(L470))&gt;0.009),"Unmatched transfer",IF(AND(LEFT(E470,6)="Rental",K470="Household"),"Rental row needs property",""))))))</f>
        <v/>
      </c>
    </row>
    <row r="471" customFormat="false" ht="15" hidden="false" customHeight="false" outlineLevel="0" collapsed="false">
      <c r="A471" s="21"/>
      <c r="D471" s="22"/>
      <c r="I471" s="23" t="str">
        <f aca="false">IF(E471="","",IFERROR(INDEX(Categories!$A$2:$A$200,MATCH(E471,Categories!$B$2:$B$200,0)),"Unknown"))</f>
        <v/>
      </c>
      <c r="J471" s="24" t="str">
        <f aca="false">IF(A471="","",DATE(YEAR(A471),MONTH(A471),1))</f>
        <v/>
      </c>
      <c r="K471" s="23" t="str">
        <f aca="false">IF(A471="","",IF(G471&lt;&gt;"",G471,IFERROR(INDEX(Accounts!$D$2:$D$40,MATCH(B471,Accounts!$A$2:$A$40,0)),"Household")))</f>
        <v/>
      </c>
      <c r="L471" s="25" t="str">
        <f aca="false">IF(F471="","",SUMIFS($D$2:$D$3001,$F$2:$F$3001,F471))</f>
        <v/>
      </c>
      <c r="M471" s="23" t="str">
        <f aca="false">IF(A471="","",IF(E471="","Uncategorized",IF(I471="Unknown","Unknown category",IF(AND(I471="Transfer",F471=""),"Transfer needs ID",IF(AND(F471&lt;&gt;"",ABS(N(L471))&gt;0.009),"Unmatched transfer",IF(AND(LEFT(E471,6)="Rental",K471="Household"),"Rental row needs property",""))))))</f>
        <v/>
      </c>
    </row>
    <row r="472" customFormat="false" ht="15" hidden="false" customHeight="false" outlineLevel="0" collapsed="false">
      <c r="A472" s="21"/>
      <c r="D472" s="22"/>
      <c r="I472" s="23" t="str">
        <f aca="false">IF(E472="","",IFERROR(INDEX(Categories!$A$2:$A$200,MATCH(E472,Categories!$B$2:$B$200,0)),"Unknown"))</f>
        <v/>
      </c>
      <c r="J472" s="24" t="str">
        <f aca="false">IF(A472="","",DATE(YEAR(A472),MONTH(A472),1))</f>
        <v/>
      </c>
      <c r="K472" s="23" t="str">
        <f aca="false">IF(A472="","",IF(G472&lt;&gt;"",G472,IFERROR(INDEX(Accounts!$D$2:$D$40,MATCH(B472,Accounts!$A$2:$A$40,0)),"Household")))</f>
        <v/>
      </c>
      <c r="L472" s="25" t="str">
        <f aca="false">IF(F472="","",SUMIFS($D$2:$D$3001,$F$2:$F$3001,F472))</f>
        <v/>
      </c>
      <c r="M472" s="23" t="str">
        <f aca="false">IF(A472="","",IF(E472="","Uncategorized",IF(I472="Unknown","Unknown category",IF(AND(I472="Transfer",F472=""),"Transfer needs ID",IF(AND(F472&lt;&gt;"",ABS(N(L472))&gt;0.009),"Unmatched transfer",IF(AND(LEFT(E472,6)="Rental",K472="Household"),"Rental row needs property",""))))))</f>
        <v/>
      </c>
    </row>
    <row r="473" customFormat="false" ht="15" hidden="false" customHeight="false" outlineLevel="0" collapsed="false">
      <c r="A473" s="21"/>
      <c r="D473" s="22"/>
      <c r="I473" s="23" t="str">
        <f aca="false">IF(E473="","",IFERROR(INDEX(Categories!$A$2:$A$200,MATCH(E473,Categories!$B$2:$B$200,0)),"Unknown"))</f>
        <v/>
      </c>
      <c r="J473" s="24" t="str">
        <f aca="false">IF(A473="","",DATE(YEAR(A473),MONTH(A473),1))</f>
        <v/>
      </c>
      <c r="K473" s="23" t="str">
        <f aca="false">IF(A473="","",IF(G473&lt;&gt;"",G473,IFERROR(INDEX(Accounts!$D$2:$D$40,MATCH(B473,Accounts!$A$2:$A$40,0)),"Household")))</f>
        <v/>
      </c>
      <c r="L473" s="25" t="str">
        <f aca="false">IF(F473="","",SUMIFS($D$2:$D$3001,$F$2:$F$3001,F473))</f>
        <v/>
      </c>
      <c r="M473" s="23" t="str">
        <f aca="false">IF(A473="","",IF(E473="","Uncategorized",IF(I473="Unknown","Unknown category",IF(AND(I473="Transfer",F473=""),"Transfer needs ID",IF(AND(F473&lt;&gt;"",ABS(N(L473))&gt;0.009),"Unmatched transfer",IF(AND(LEFT(E473,6)="Rental",K473="Household"),"Rental row needs property",""))))))</f>
        <v/>
      </c>
    </row>
    <row r="474" customFormat="false" ht="15" hidden="false" customHeight="false" outlineLevel="0" collapsed="false">
      <c r="A474" s="21"/>
      <c r="D474" s="22"/>
      <c r="I474" s="23" t="str">
        <f aca="false">IF(E474="","",IFERROR(INDEX(Categories!$A$2:$A$200,MATCH(E474,Categories!$B$2:$B$200,0)),"Unknown"))</f>
        <v/>
      </c>
      <c r="J474" s="24" t="str">
        <f aca="false">IF(A474="","",DATE(YEAR(A474),MONTH(A474),1))</f>
        <v/>
      </c>
      <c r="K474" s="23" t="str">
        <f aca="false">IF(A474="","",IF(G474&lt;&gt;"",G474,IFERROR(INDEX(Accounts!$D$2:$D$40,MATCH(B474,Accounts!$A$2:$A$40,0)),"Household")))</f>
        <v/>
      </c>
      <c r="L474" s="25" t="str">
        <f aca="false">IF(F474="","",SUMIFS($D$2:$D$3001,$F$2:$F$3001,F474))</f>
        <v/>
      </c>
      <c r="M474" s="23" t="str">
        <f aca="false">IF(A474="","",IF(E474="","Uncategorized",IF(I474="Unknown","Unknown category",IF(AND(I474="Transfer",F474=""),"Transfer needs ID",IF(AND(F474&lt;&gt;"",ABS(N(L474))&gt;0.009),"Unmatched transfer",IF(AND(LEFT(E474,6)="Rental",K474="Household"),"Rental row needs property",""))))))</f>
        <v/>
      </c>
    </row>
    <row r="475" customFormat="false" ht="15" hidden="false" customHeight="false" outlineLevel="0" collapsed="false">
      <c r="A475" s="21"/>
      <c r="D475" s="22"/>
      <c r="I475" s="23" t="str">
        <f aca="false">IF(E475="","",IFERROR(INDEX(Categories!$A$2:$A$200,MATCH(E475,Categories!$B$2:$B$200,0)),"Unknown"))</f>
        <v/>
      </c>
      <c r="J475" s="24" t="str">
        <f aca="false">IF(A475="","",DATE(YEAR(A475),MONTH(A475),1))</f>
        <v/>
      </c>
      <c r="K475" s="23" t="str">
        <f aca="false">IF(A475="","",IF(G475&lt;&gt;"",G475,IFERROR(INDEX(Accounts!$D$2:$D$40,MATCH(B475,Accounts!$A$2:$A$40,0)),"Household")))</f>
        <v/>
      </c>
      <c r="L475" s="25" t="str">
        <f aca="false">IF(F475="","",SUMIFS($D$2:$D$3001,$F$2:$F$3001,F475))</f>
        <v/>
      </c>
      <c r="M475" s="23" t="str">
        <f aca="false">IF(A475="","",IF(E475="","Uncategorized",IF(I475="Unknown","Unknown category",IF(AND(I475="Transfer",F475=""),"Transfer needs ID",IF(AND(F475&lt;&gt;"",ABS(N(L475))&gt;0.009),"Unmatched transfer",IF(AND(LEFT(E475,6)="Rental",K475="Household"),"Rental row needs property",""))))))</f>
        <v/>
      </c>
    </row>
    <row r="476" customFormat="false" ht="15" hidden="false" customHeight="false" outlineLevel="0" collapsed="false">
      <c r="A476" s="21"/>
      <c r="D476" s="22"/>
      <c r="I476" s="23" t="str">
        <f aca="false">IF(E476="","",IFERROR(INDEX(Categories!$A$2:$A$200,MATCH(E476,Categories!$B$2:$B$200,0)),"Unknown"))</f>
        <v/>
      </c>
      <c r="J476" s="24" t="str">
        <f aca="false">IF(A476="","",DATE(YEAR(A476),MONTH(A476),1))</f>
        <v/>
      </c>
      <c r="K476" s="23" t="str">
        <f aca="false">IF(A476="","",IF(G476&lt;&gt;"",G476,IFERROR(INDEX(Accounts!$D$2:$D$40,MATCH(B476,Accounts!$A$2:$A$40,0)),"Household")))</f>
        <v/>
      </c>
      <c r="L476" s="25" t="str">
        <f aca="false">IF(F476="","",SUMIFS($D$2:$D$3001,$F$2:$F$3001,F476))</f>
        <v/>
      </c>
      <c r="M476" s="23" t="str">
        <f aca="false">IF(A476="","",IF(E476="","Uncategorized",IF(I476="Unknown","Unknown category",IF(AND(I476="Transfer",F476=""),"Transfer needs ID",IF(AND(F476&lt;&gt;"",ABS(N(L476))&gt;0.009),"Unmatched transfer",IF(AND(LEFT(E476,6)="Rental",K476="Household"),"Rental row needs property",""))))))</f>
        <v/>
      </c>
    </row>
    <row r="477" customFormat="false" ht="15" hidden="false" customHeight="false" outlineLevel="0" collapsed="false">
      <c r="A477" s="21"/>
      <c r="D477" s="22"/>
      <c r="I477" s="23" t="str">
        <f aca="false">IF(E477="","",IFERROR(INDEX(Categories!$A$2:$A$200,MATCH(E477,Categories!$B$2:$B$200,0)),"Unknown"))</f>
        <v/>
      </c>
      <c r="J477" s="24" t="str">
        <f aca="false">IF(A477="","",DATE(YEAR(A477),MONTH(A477),1))</f>
        <v/>
      </c>
      <c r="K477" s="23" t="str">
        <f aca="false">IF(A477="","",IF(G477&lt;&gt;"",G477,IFERROR(INDEX(Accounts!$D$2:$D$40,MATCH(B477,Accounts!$A$2:$A$40,0)),"Household")))</f>
        <v/>
      </c>
      <c r="L477" s="25" t="str">
        <f aca="false">IF(F477="","",SUMIFS($D$2:$D$3001,$F$2:$F$3001,F477))</f>
        <v/>
      </c>
      <c r="M477" s="23" t="str">
        <f aca="false">IF(A477="","",IF(E477="","Uncategorized",IF(I477="Unknown","Unknown category",IF(AND(I477="Transfer",F477=""),"Transfer needs ID",IF(AND(F477&lt;&gt;"",ABS(N(L477))&gt;0.009),"Unmatched transfer",IF(AND(LEFT(E477,6)="Rental",K477="Household"),"Rental row needs property",""))))))</f>
        <v/>
      </c>
    </row>
    <row r="478" customFormat="false" ht="15" hidden="false" customHeight="false" outlineLevel="0" collapsed="false">
      <c r="A478" s="21"/>
      <c r="D478" s="22"/>
      <c r="I478" s="23" t="str">
        <f aca="false">IF(E478="","",IFERROR(INDEX(Categories!$A$2:$A$200,MATCH(E478,Categories!$B$2:$B$200,0)),"Unknown"))</f>
        <v/>
      </c>
      <c r="J478" s="24" t="str">
        <f aca="false">IF(A478="","",DATE(YEAR(A478),MONTH(A478),1))</f>
        <v/>
      </c>
      <c r="K478" s="23" t="str">
        <f aca="false">IF(A478="","",IF(G478&lt;&gt;"",G478,IFERROR(INDEX(Accounts!$D$2:$D$40,MATCH(B478,Accounts!$A$2:$A$40,0)),"Household")))</f>
        <v/>
      </c>
      <c r="L478" s="25" t="str">
        <f aca="false">IF(F478="","",SUMIFS($D$2:$D$3001,$F$2:$F$3001,F478))</f>
        <v/>
      </c>
      <c r="M478" s="23" t="str">
        <f aca="false">IF(A478="","",IF(E478="","Uncategorized",IF(I478="Unknown","Unknown category",IF(AND(I478="Transfer",F478=""),"Transfer needs ID",IF(AND(F478&lt;&gt;"",ABS(N(L478))&gt;0.009),"Unmatched transfer",IF(AND(LEFT(E478,6)="Rental",K478="Household"),"Rental row needs property",""))))))</f>
        <v/>
      </c>
    </row>
    <row r="479" customFormat="false" ht="15" hidden="false" customHeight="false" outlineLevel="0" collapsed="false">
      <c r="A479" s="21"/>
      <c r="D479" s="22"/>
      <c r="I479" s="23" t="str">
        <f aca="false">IF(E479="","",IFERROR(INDEX(Categories!$A$2:$A$200,MATCH(E479,Categories!$B$2:$B$200,0)),"Unknown"))</f>
        <v/>
      </c>
      <c r="J479" s="24" t="str">
        <f aca="false">IF(A479="","",DATE(YEAR(A479),MONTH(A479),1))</f>
        <v/>
      </c>
      <c r="K479" s="23" t="str">
        <f aca="false">IF(A479="","",IF(G479&lt;&gt;"",G479,IFERROR(INDEX(Accounts!$D$2:$D$40,MATCH(B479,Accounts!$A$2:$A$40,0)),"Household")))</f>
        <v/>
      </c>
      <c r="L479" s="25" t="str">
        <f aca="false">IF(F479="","",SUMIFS($D$2:$D$3001,$F$2:$F$3001,F479))</f>
        <v/>
      </c>
      <c r="M479" s="23" t="str">
        <f aca="false">IF(A479="","",IF(E479="","Uncategorized",IF(I479="Unknown","Unknown category",IF(AND(I479="Transfer",F479=""),"Transfer needs ID",IF(AND(F479&lt;&gt;"",ABS(N(L479))&gt;0.009),"Unmatched transfer",IF(AND(LEFT(E479,6)="Rental",K479="Household"),"Rental row needs property",""))))))</f>
        <v/>
      </c>
    </row>
    <row r="480" customFormat="false" ht="15" hidden="false" customHeight="false" outlineLevel="0" collapsed="false">
      <c r="A480" s="21"/>
      <c r="D480" s="22"/>
      <c r="I480" s="23" t="str">
        <f aca="false">IF(E480="","",IFERROR(INDEX(Categories!$A$2:$A$200,MATCH(E480,Categories!$B$2:$B$200,0)),"Unknown"))</f>
        <v/>
      </c>
      <c r="J480" s="24" t="str">
        <f aca="false">IF(A480="","",DATE(YEAR(A480),MONTH(A480),1))</f>
        <v/>
      </c>
      <c r="K480" s="23" t="str">
        <f aca="false">IF(A480="","",IF(G480&lt;&gt;"",G480,IFERROR(INDEX(Accounts!$D$2:$D$40,MATCH(B480,Accounts!$A$2:$A$40,0)),"Household")))</f>
        <v/>
      </c>
      <c r="L480" s="25" t="str">
        <f aca="false">IF(F480="","",SUMIFS($D$2:$D$3001,$F$2:$F$3001,F480))</f>
        <v/>
      </c>
      <c r="M480" s="23" t="str">
        <f aca="false">IF(A480="","",IF(E480="","Uncategorized",IF(I480="Unknown","Unknown category",IF(AND(I480="Transfer",F480=""),"Transfer needs ID",IF(AND(F480&lt;&gt;"",ABS(N(L480))&gt;0.009),"Unmatched transfer",IF(AND(LEFT(E480,6)="Rental",K480="Household"),"Rental row needs property",""))))))</f>
        <v/>
      </c>
    </row>
    <row r="481" customFormat="false" ht="15" hidden="false" customHeight="false" outlineLevel="0" collapsed="false">
      <c r="A481" s="21"/>
      <c r="D481" s="22"/>
      <c r="I481" s="23" t="str">
        <f aca="false">IF(E481="","",IFERROR(INDEX(Categories!$A$2:$A$200,MATCH(E481,Categories!$B$2:$B$200,0)),"Unknown"))</f>
        <v/>
      </c>
      <c r="J481" s="24" t="str">
        <f aca="false">IF(A481="","",DATE(YEAR(A481),MONTH(A481),1))</f>
        <v/>
      </c>
      <c r="K481" s="23" t="str">
        <f aca="false">IF(A481="","",IF(G481&lt;&gt;"",G481,IFERROR(INDEX(Accounts!$D$2:$D$40,MATCH(B481,Accounts!$A$2:$A$40,0)),"Household")))</f>
        <v/>
      </c>
      <c r="L481" s="25" t="str">
        <f aca="false">IF(F481="","",SUMIFS($D$2:$D$3001,$F$2:$F$3001,F481))</f>
        <v/>
      </c>
      <c r="M481" s="23" t="str">
        <f aca="false">IF(A481="","",IF(E481="","Uncategorized",IF(I481="Unknown","Unknown category",IF(AND(I481="Transfer",F481=""),"Transfer needs ID",IF(AND(F481&lt;&gt;"",ABS(N(L481))&gt;0.009),"Unmatched transfer",IF(AND(LEFT(E481,6)="Rental",K481="Household"),"Rental row needs property",""))))))</f>
        <v/>
      </c>
    </row>
    <row r="482" customFormat="false" ht="15" hidden="false" customHeight="false" outlineLevel="0" collapsed="false">
      <c r="A482" s="21"/>
      <c r="D482" s="22"/>
      <c r="I482" s="23" t="str">
        <f aca="false">IF(E482="","",IFERROR(INDEX(Categories!$A$2:$A$200,MATCH(E482,Categories!$B$2:$B$200,0)),"Unknown"))</f>
        <v/>
      </c>
      <c r="J482" s="24" t="str">
        <f aca="false">IF(A482="","",DATE(YEAR(A482),MONTH(A482),1))</f>
        <v/>
      </c>
      <c r="K482" s="23" t="str">
        <f aca="false">IF(A482="","",IF(G482&lt;&gt;"",G482,IFERROR(INDEX(Accounts!$D$2:$D$40,MATCH(B482,Accounts!$A$2:$A$40,0)),"Household")))</f>
        <v/>
      </c>
      <c r="L482" s="25" t="str">
        <f aca="false">IF(F482="","",SUMIFS($D$2:$D$3001,$F$2:$F$3001,F482))</f>
        <v/>
      </c>
      <c r="M482" s="23" t="str">
        <f aca="false">IF(A482="","",IF(E482="","Uncategorized",IF(I482="Unknown","Unknown category",IF(AND(I482="Transfer",F482=""),"Transfer needs ID",IF(AND(F482&lt;&gt;"",ABS(N(L482))&gt;0.009),"Unmatched transfer",IF(AND(LEFT(E482,6)="Rental",K482="Household"),"Rental row needs property",""))))))</f>
        <v/>
      </c>
    </row>
    <row r="483" customFormat="false" ht="15" hidden="false" customHeight="false" outlineLevel="0" collapsed="false">
      <c r="A483" s="21"/>
      <c r="D483" s="22"/>
      <c r="I483" s="23" t="str">
        <f aca="false">IF(E483="","",IFERROR(INDEX(Categories!$A$2:$A$200,MATCH(E483,Categories!$B$2:$B$200,0)),"Unknown"))</f>
        <v/>
      </c>
      <c r="J483" s="24" t="str">
        <f aca="false">IF(A483="","",DATE(YEAR(A483),MONTH(A483),1))</f>
        <v/>
      </c>
      <c r="K483" s="23" t="str">
        <f aca="false">IF(A483="","",IF(G483&lt;&gt;"",G483,IFERROR(INDEX(Accounts!$D$2:$D$40,MATCH(B483,Accounts!$A$2:$A$40,0)),"Household")))</f>
        <v/>
      </c>
      <c r="L483" s="25" t="str">
        <f aca="false">IF(F483="","",SUMIFS($D$2:$D$3001,$F$2:$F$3001,F483))</f>
        <v/>
      </c>
      <c r="M483" s="23" t="str">
        <f aca="false">IF(A483="","",IF(E483="","Uncategorized",IF(I483="Unknown","Unknown category",IF(AND(I483="Transfer",F483=""),"Transfer needs ID",IF(AND(F483&lt;&gt;"",ABS(N(L483))&gt;0.009),"Unmatched transfer",IF(AND(LEFT(E483,6)="Rental",K483="Household"),"Rental row needs property",""))))))</f>
        <v/>
      </c>
    </row>
    <row r="484" customFormat="false" ht="15" hidden="false" customHeight="false" outlineLevel="0" collapsed="false">
      <c r="A484" s="21"/>
      <c r="D484" s="22"/>
      <c r="I484" s="23" t="str">
        <f aca="false">IF(E484="","",IFERROR(INDEX(Categories!$A$2:$A$200,MATCH(E484,Categories!$B$2:$B$200,0)),"Unknown"))</f>
        <v/>
      </c>
      <c r="J484" s="24" t="str">
        <f aca="false">IF(A484="","",DATE(YEAR(A484),MONTH(A484),1))</f>
        <v/>
      </c>
      <c r="K484" s="23" t="str">
        <f aca="false">IF(A484="","",IF(G484&lt;&gt;"",G484,IFERROR(INDEX(Accounts!$D$2:$D$40,MATCH(B484,Accounts!$A$2:$A$40,0)),"Household")))</f>
        <v/>
      </c>
      <c r="L484" s="25" t="str">
        <f aca="false">IF(F484="","",SUMIFS($D$2:$D$3001,$F$2:$F$3001,F484))</f>
        <v/>
      </c>
      <c r="M484" s="23" t="str">
        <f aca="false">IF(A484="","",IF(E484="","Uncategorized",IF(I484="Unknown","Unknown category",IF(AND(I484="Transfer",F484=""),"Transfer needs ID",IF(AND(F484&lt;&gt;"",ABS(N(L484))&gt;0.009),"Unmatched transfer",IF(AND(LEFT(E484,6)="Rental",K484="Household"),"Rental row needs property",""))))))</f>
        <v/>
      </c>
    </row>
    <row r="485" customFormat="false" ht="15" hidden="false" customHeight="false" outlineLevel="0" collapsed="false">
      <c r="A485" s="21"/>
      <c r="D485" s="22"/>
      <c r="I485" s="23" t="str">
        <f aca="false">IF(E485="","",IFERROR(INDEX(Categories!$A$2:$A$200,MATCH(E485,Categories!$B$2:$B$200,0)),"Unknown"))</f>
        <v/>
      </c>
      <c r="J485" s="24" t="str">
        <f aca="false">IF(A485="","",DATE(YEAR(A485),MONTH(A485),1))</f>
        <v/>
      </c>
      <c r="K485" s="23" t="str">
        <f aca="false">IF(A485="","",IF(G485&lt;&gt;"",G485,IFERROR(INDEX(Accounts!$D$2:$D$40,MATCH(B485,Accounts!$A$2:$A$40,0)),"Household")))</f>
        <v/>
      </c>
      <c r="L485" s="25" t="str">
        <f aca="false">IF(F485="","",SUMIFS($D$2:$D$3001,$F$2:$F$3001,F485))</f>
        <v/>
      </c>
      <c r="M485" s="23" t="str">
        <f aca="false">IF(A485="","",IF(E485="","Uncategorized",IF(I485="Unknown","Unknown category",IF(AND(I485="Transfer",F485=""),"Transfer needs ID",IF(AND(F485&lt;&gt;"",ABS(N(L485))&gt;0.009),"Unmatched transfer",IF(AND(LEFT(E485,6)="Rental",K485="Household"),"Rental row needs property",""))))))</f>
        <v/>
      </c>
    </row>
    <row r="486" customFormat="false" ht="15" hidden="false" customHeight="false" outlineLevel="0" collapsed="false">
      <c r="A486" s="21"/>
      <c r="D486" s="22"/>
      <c r="I486" s="23" t="str">
        <f aca="false">IF(E486="","",IFERROR(INDEX(Categories!$A$2:$A$200,MATCH(E486,Categories!$B$2:$B$200,0)),"Unknown"))</f>
        <v/>
      </c>
      <c r="J486" s="24" t="str">
        <f aca="false">IF(A486="","",DATE(YEAR(A486),MONTH(A486),1))</f>
        <v/>
      </c>
      <c r="K486" s="23" t="str">
        <f aca="false">IF(A486="","",IF(G486&lt;&gt;"",G486,IFERROR(INDEX(Accounts!$D$2:$D$40,MATCH(B486,Accounts!$A$2:$A$40,0)),"Household")))</f>
        <v/>
      </c>
      <c r="L486" s="25" t="str">
        <f aca="false">IF(F486="","",SUMIFS($D$2:$D$3001,$F$2:$F$3001,F486))</f>
        <v/>
      </c>
      <c r="M486" s="23" t="str">
        <f aca="false">IF(A486="","",IF(E486="","Uncategorized",IF(I486="Unknown","Unknown category",IF(AND(I486="Transfer",F486=""),"Transfer needs ID",IF(AND(F486&lt;&gt;"",ABS(N(L486))&gt;0.009),"Unmatched transfer",IF(AND(LEFT(E486,6)="Rental",K486="Household"),"Rental row needs property",""))))))</f>
        <v/>
      </c>
    </row>
    <row r="487" customFormat="false" ht="15" hidden="false" customHeight="false" outlineLevel="0" collapsed="false">
      <c r="A487" s="21"/>
      <c r="D487" s="22"/>
      <c r="I487" s="23" t="str">
        <f aca="false">IF(E487="","",IFERROR(INDEX(Categories!$A$2:$A$200,MATCH(E487,Categories!$B$2:$B$200,0)),"Unknown"))</f>
        <v/>
      </c>
      <c r="J487" s="24" t="str">
        <f aca="false">IF(A487="","",DATE(YEAR(A487),MONTH(A487),1))</f>
        <v/>
      </c>
      <c r="K487" s="23" t="str">
        <f aca="false">IF(A487="","",IF(G487&lt;&gt;"",G487,IFERROR(INDEX(Accounts!$D$2:$D$40,MATCH(B487,Accounts!$A$2:$A$40,0)),"Household")))</f>
        <v/>
      </c>
      <c r="L487" s="25" t="str">
        <f aca="false">IF(F487="","",SUMIFS($D$2:$D$3001,$F$2:$F$3001,F487))</f>
        <v/>
      </c>
      <c r="M487" s="23" t="str">
        <f aca="false">IF(A487="","",IF(E487="","Uncategorized",IF(I487="Unknown","Unknown category",IF(AND(I487="Transfer",F487=""),"Transfer needs ID",IF(AND(F487&lt;&gt;"",ABS(N(L487))&gt;0.009),"Unmatched transfer",IF(AND(LEFT(E487,6)="Rental",K487="Household"),"Rental row needs property",""))))))</f>
        <v/>
      </c>
    </row>
    <row r="488" customFormat="false" ht="15" hidden="false" customHeight="false" outlineLevel="0" collapsed="false">
      <c r="A488" s="21"/>
      <c r="D488" s="22"/>
      <c r="I488" s="23" t="str">
        <f aca="false">IF(E488="","",IFERROR(INDEX(Categories!$A$2:$A$200,MATCH(E488,Categories!$B$2:$B$200,0)),"Unknown"))</f>
        <v/>
      </c>
      <c r="J488" s="24" t="str">
        <f aca="false">IF(A488="","",DATE(YEAR(A488),MONTH(A488),1))</f>
        <v/>
      </c>
      <c r="K488" s="23" t="str">
        <f aca="false">IF(A488="","",IF(G488&lt;&gt;"",G488,IFERROR(INDEX(Accounts!$D$2:$D$40,MATCH(B488,Accounts!$A$2:$A$40,0)),"Household")))</f>
        <v/>
      </c>
      <c r="L488" s="25" t="str">
        <f aca="false">IF(F488="","",SUMIFS($D$2:$D$3001,$F$2:$F$3001,F488))</f>
        <v/>
      </c>
      <c r="M488" s="23" t="str">
        <f aca="false">IF(A488="","",IF(E488="","Uncategorized",IF(I488="Unknown","Unknown category",IF(AND(I488="Transfer",F488=""),"Transfer needs ID",IF(AND(F488&lt;&gt;"",ABS(N(L488))&gt;0.009),"Unmatched transfer",IF(AND(LEFT(E488,6)="Rental",K488="Household"),"Rental row needs property",""))))))</f>
        <v/>
      </c>
    </row>
    <row r="489" customFormat="false" ht="15" hidden="false" customHeight="false" outlineLevel="0" collapsed="false">
      <c r="A489" s="21"/>
      <c r="D489" s="22"/>
      <c r="I489" s="23" t="str">
        <f aca="false">IF(E489="","",IFERROR(INDEX(Categories!$A$2:$A$200,MATCH(E489,Categories!$B$2:$B$200,0)),"Unknown"))</f>
        <v/>
      </c>
      <c r="J489" s="24" t="str">
        <f aca="false">IF(A489="","",DATE(YEAR(A489),MONTH(A489),1))</f>
        <v/>
      </c>
      <c r="K489" s="23" t="str">
        <f aca="false">IF(A489="","",IF(G489&lt;&gt;"",G489,IFERROR(INDEX(Accounts!$D$2:$D$40,MATCH(B489,Accounts!$A$2:$A$40,0)),"Household")))</f>
        <v/>
      </c>
      <c r="L489" s="25" t="str">
        <f aca="false">IF(F489="","",SUMIFS($D$2:$D$3001,$F$2:$F$3001,F489))</f>
        <v/>
      </c>
      <c r="M489" s="23" t="str">
        <f aca="false">IF(A489="","",IF(E489="","Uncategorized",IF(I489="Unknown","Unknown category",IF(AND(I489="Transfer",F489=""),"Transfer needs ID",IF(AND(F489&lt;&gt;"",ABS(N(L489))&gt;0.009),"Unmatched transfer",IF(AND(LEFT(E489,6)="Rental",K489="Household"),"Rental row needs property",""))))))</f>
        <v/>
      </c>
    </row>
    <row r="490" customFormat="false" ht="15" hidden="false" customHeight="false" outlineLevel="0" collapsed="false">
      <c r="A490" s="21"/>
      <c r="D490" s="22"/>
      <c r="I490" s="23" t="str">
        <f aca="false">IF(E490="","",IFERROR(INDEX(Categories!$A$2:$A$200,MATCH(E490,Categories!$B$2:$B$200,0)),"Unknown"))</f>
        <v/>
      </c>
      <c r="J490" s="24" t="str">
        <f aca="false">IF(A490="","",DATE(YEAR(A490),MONTH(A490),1))</f>
        <v/>
      </c>
      <c r="K490" s="23" t="str">
        <f aca="false">IF(A490="","",IF(G490&lt;&gt;"",G490,IFERROR(INDEX(Accounts!$D$2:$D$40,MATCH(B490,Accounts!$A$2:$A$40,0)),"Household")))</f>
        <v/>
      </c>
      <c r="L490" s="25" t="str">
        <f aca="false">IF(F490="","",SUMIFS($D$2:$D$3001,$F$2:$F$3001,F490))</f>
        <v/>
      </c>
      <c r="M490" s="23" t="str">
        <f aca="false">IF(A490="","",IF(E490="","Uncategorized",IF(I490="Unknown","Unknown category",IF(AND(I490="Transfer",F490=""),"Transfer needs ID",IF(AND(F490&lt;&gt;"",ABS(N(L490))&gt;0.009),"Unmatched transfer",IF(AND(LEFT(E490,6)="Rental",K490="Household"),"Rental row needs property",""))))))</f>
        <v/>
      </c>
    </row>
    <row r="491" customFormat="false" ht="15" hidden="false" customHeight="false" outlineLevel="0" collapsed="false">
      <c r="A491" s="21"/>
      <c r="D491" s="22"/>
      <c r="I491" s="23" t="str">
        <f aca="false">IF(E491="","",IFERROR(INDEX(Categories!$A$2:$A$200,MATCH(E491,Categories!$B$2:$B$200,0)),"Unknown"))</f>
        <v/>
      </c>
      <c r="J491" s="24" t="str">
        <f aca="false">IF(A491="","",DATE(YEAR(A491),MONTH(A491),1))</f>
        <v/>
      </c>
      <c r="K491" s="23" t="str">
        <f aca="false">IF(A491="","",IF(G491&lt;&gt;"",G491,IFERROR(INDEX(Accounts!$D$2:$D$40,MATCH(B491,Accounts!$A$2:$A$40,0)),"Household")))</f>
        <v/>
      </c>
      <c r="L491" s="25" t="str">
        <f aca="false">IF(F491="","",SUMIFS($D$2:$D$3001,$F$2:$F$3001,F491))</f>
        <v/>
      </c>
      <c r="M491" s="23" t="str">
        <f aca="false">IF(A491="","",IF(E491="","Uncategorized",IF(I491="Unknown","Unknown category",IF(AND(I491="Transfer",F491=""),"Transfer needs ID",IF(AND(F491&lt;&gt;"",ABS(N(L491))&gt;0.009),"Unmatched transfer",IF(AND(LEFT(E491,6)="Rental",K491="Household"),"Rental row needs property",""))))))</f>
        <v/>
      </c>
    </row>
    <row r="492" customFormat="false" ht="15" hidden="false" customHeight="false" outlineLevel="0" collapsed="false">
      <c r="A492" s="21"/>
      <c r="D492" s="22"/>
      <c r="I492" s="23" t="str">
        <f aca="false">IF(E492="","",IFERROR(INDEX(Categories!$A$2:$A$200,MATCH(E492,Categories!$B$2:$B$200,0)),"Unknown"))</f>
        <v/>
      </c>
      <c r="J492" s="24" t="str">
        <f aca="false">IF(A492="","",DATE(YEAR(A492),MONTH(A492),1))</f>
        <v/>
      </c>
      <c r="K492" s="23" t="str">
        <f aca="false">IF(A492="","",IF(G492&lt;&gt;"",G492,IFERROR(INDEX(Accounts!$D$2:$D$40,MATCH(B492,Accounts!$A$2:$A$40,0)),"Household")))</f>
        <v/>
      </c>
      <c r="L492" s="25" t="str">
        <f aca="false">IF(F492="","",SUMIFS($D$2:$D$3001,$F$2:$F$3001,F492))</f>
        <v/>
      </c>
      <c r="M492" s="23" t="str">
        <f aca="false">IF(A492="","",IF(E492="","Uncategorized",IF(I492="Unknown","Unknown category",IF(AND(I492="Transfer",F492=""),"Transfer needs ID",IF(AND(F492&lt;&gt;"",ABS(N(L492))&gt;0.009),"Unmatched transfer",IF(AND(LEFT(E492,6)="Rental",K492="Household"),"Rental row needs property",""))))))</f>
        <v/>
      </c>
    </row>
    <row r="493" customFormat="false" ht="15" hidden="false" customHeight="false" outlineLevel="0" collapsed="false">
      <c r="A493" s="21"/>
      <c r="D493" s="22"/>
      <c r="I493" s="23" t="str">
        <f aca="false">IF(E493="","",IFERROR(INDEX(Categories!$A$2:$A$200,MATCH(E493,Categories!$B$2:$B$200,0)),"Unknown"))</f>
        <v/>
      </c>
      <c r="J493" s="24" t="str">
        <f aca="false">IF(A493="","",DATE(YEAR(A493),MONTH(A493),1))</f>
        <v/>
      </c>
      <c r="K493" s="23" t="str">
        <f aca="false">IF(A493="","",IF(G493&lt;&gt;"",G493,IFERROR(INDEX(Accounts!$D$2:$D$40,MATCH(B493,Accounts!$A$2:$A$40,0)),"Household")))</f>
        <v/>
      </c>
      <c r="L493" s="25" t="str">
        <f aca="false">IF(F493="","",SUMIFS($D$2:$D$3001,$F$2:$F$3001,F493))</f>
        <v/>
      </c>
      <c r="M493" s="23" t="str">
        <f aca="false">IF(A493="","",IF(E493="","Uncategorized",IF(I493="Unknown","Unknown category",IF(AND(I493="Transfer",F493=""),"Transfer needs ID",IF(AND(F493&lt;&gt;"",ABS(N(L493))&gt;0.009),"Unmatched transfer",IF(AND(LEFT(E493,6)="Rental",K493="Household"),"Rental row needs property",""))))))</f>
        <v/>
      </c>
    </row>
    <row r="494" customFormat="false" ht="15" hidden="false" customHeight="false" outlineLevel="0" collapsed="false">
      <c r="A494" s="21"/>
      <c r="D494" s="22"/>
      <c r="I494" s="23" t="str">
        <f aca="false">IF(E494="","",IFERROR(INDEX(Categories!$A$2:$A$200,MATCH(E494,Categories!$B$2:$B$200,0)),"Unknown"))</f>
        <v/>
      </c>
      <c r="J494" s="24" t="str">
        <f aca="false">IF(A494="","",DATE(YEAR(A494),MONTH(A494),1))</f>
        <v/>
      </c>
      <c r="K494" s="23" t="str">
        <f aca="false">IF(A494="","",IF(G494&lt;&gt;"",G494,IFERROR(INDEX(Accounts!$D$2:$D$40,MATCH(B494,Accounts!$A$2:$A$40,0)),"Household")))</f>
        <v/>
      </c>
      <c r="L494" s="25" t="str">
        <f aca="false">IF(F494="","",SUMIFS($D$2:$D$3001,$F$2:$F$3001,F494))</f>
        <v/>
      </c>
      <c r="M494" s="23" t="str">
        <f aca="false">IF(A494="","",IF(E494="","Uncategorized",IF(I494="Unknown","Unknown category",IF(AND(I494="Transfer",F494=""),"Transfer needs ID",IF(AND(F494&lt;&gt;"",ABS(N(L494))&gt;0.009),"Unmatched transfer",IF(AND(LEFT(E494,6)="Rental",K494="Household"),"Rental row needs property",""))))))</f>
        <v/>
      </c>
    </row>
    <row r="495" customFormat="false" ht="15" hidden="false" customHeight="false" outlineLevel="0" collapsed="false">
      <c r="A495" s="21"/>
      <c r="D495" s="22"/>
      <c r="I495" s="23" t="str">
        <f aca="false">IF(E495="","",IFERROR(INDEX(Categories!$A$2:$A$200,MATCH(E495,Categories!$B$2:$B$200,0)),"Unknown"))</f>
        <v/>
      </c>
      <c r="J495" s="24" t="str">
        <f aca="false">IF(A495="","",DATE(YEAR(A495),MONTH(A495),1))</f>
        <v/>
      </c>
      <c r="K495" s="23" t="str">
        <f aca="false">IF(A495="","",IF(G495&lt;&gt;"",G495,IFERROR(INDEX(Accounts!$D$2:$D$40,MATCH(B495,Accounts!$A$2:$A$40,0)),"Household")))</f>
        <v/>
      </c>
      <c r="L495" s="25" t="str">
        <f aca="false">IF(F495="","",SUMIFS($D$2:$D$3001,$F$2:$F$3001,F495))</f>
        <v/>
      </c>
      <c r="M495" s="23" t="str">
        <f aca="false">IF(A495="","",IF(E495="","Uncategorized",IF(I495="Unknown","Unknown category",IF(AND(I495="Transfer",F495=""),"Transfer needs ID",IF(AND(F495&lt;&gt;"",ABS(N(L495))&gt;0.009),"Unmatched transfer",IF(AND(LEFT(E495,6)="Rental",K495="Household"),"Rental row needs property",""))))))</f>
        <v/>
      </c>
    </row>
    <row r="496" customFormat="false" ht="15" hidden="false" customHeight="false" outlineLevel="0" collapsed="false">
      <c r="A496" s="21"/>
      <c r="D496" s="22"/>
      <c r="I496" s="23" t="str">
        <f aca="false">IF(E496="","",IFERROR(INDEX(Categories!$A$2:$A$200,MATCH(E496,Categories!$B$2:$B$200,0)),"Unknown"))</f>
        <v/>
      </c>
      <c r="J496" s="24" t="str">
        <f aca="false">IF(A496="","",DATE(YEAR(A496),MONTH(A496),1))</f>
        <v/>
      </c>
      <c r="K496" s="23" t="str">
        <f aca="false">IF(A496="","",IF(G496&lt;&gt;"",G496,IFERROR(INDEX(Accounts!$D$2:$D$40,MATCH(B496,Accounts!$A$2:$A$40,0)),"Household")))</f>
        <v/>
      </c>
      <c r="L496" s="25" t="str">
        <f aca="false">IF(F496="","",SUMIFS($D$2:$D$3001,$F$2:$F$3001,F496))</f>
        <v/>
      </c>
      <c r="M496" s="23" t="str">
        <f aca="false">IF(A496="","",IF(E496="","Uncategorized",IF(I496="Unknown","Unknown category",IF(AND(I496="Transfer",F496=""),"Transfer needs ID",IF(AND(F496&lt;&gt;"",ABS(N(L496))&gt;0.009),"Unmatched transfer",IF(AND(LEFT(E496,6)="Rental",K496="Household"),"Rental row needs property",""))))))</f>
        <v/>
      </c>
    </row>
    <row r="497" customFormat="false" ht="15" hidden="false" customHeight="false" outlineLevel="0" collapsed="false">
      <c r="A497" s="21"/>
      <c r="D497" s="22"/>
      <c r="I497" s="23" t="str">
        <f aca="false">IF(E497="","",IFERROR(INDEX(Categories!$A$2:$A$200,MATCH(E497,Categories!$B$2:$B$200,0)),"Unknown"))</f>
        <v/>
      </c>
      <c r="J497" s="24" t="str">
        <f aca="false">IF(A497="","",DATE(YEAR(A497),MONTH(A497),1))</f>
        <v/>
      </c>
      <c r="K497" s="23" t="str">
        <f aca="false">IF(A497="","",IF(G497&lt;&gt;"",G497,IFERROR(INDEX(Accounts!$D$2:$D$40,MATCH(B497,Accounts!$A$2:$A$40,0)),"Household")))</f>
        <v/>
      </c>
      <c r="L497" s="25" t="str">
        <f aca="false">IF(F497="","",SUMIFS($D$2:$D$3001,$F$2:$F$3001,F497))</f>
        <v/>
      </c>
      <c r="M497" s="23" t="str">
        <f aca="false">IF(A497="","",IF(E497="","Uncategorized",IF(I497="Unknown","Unknown category",IF(AND(I497="Transfer",F497=""),"Transfer needs ID",IF(AND(F497&lt;&gt;"",ABS(N(L497))&gt;0.009),"Unmatched transfer",IF(AND(LEFT(E497,6)="Rental",K497="Household"),"Rental row needs property",""))))))</f>
        <v/>
      </c>
    </row>
    <row r="498" customFormat="false" ht="15" hidden="false" customHeight="false" outlineLevel="0" collapsed="false">
      <c r="A498" s="21"/>
      <c r="D498" s="22"/>
      <c r="I498" s="23" t="str">
        <f aca="false">IF(E498="","",IFERROR(INDEX(Categories!$A$2:$A$200,MATCH(E498,Categories!$B$2:$B$200,0)),"Unknown"))</f>
        <v/>
      </c>
      <c r="J498" s="24" t="str">
        <f aca="false">IF(A498="","",DATE(YEAR(A498),MONTH(A498),1))</f>
        <v/>
      </c>
      <c r="K498" s="23" t="str">
        <f aca="false">IF(A498="","",IF(G498&lt;&gt;"",G498,IFERROR(INDEX(Accounts!$D$2:$D$40,MATCH(B498,Accounts!$A$2:$A$40,0)),"Household")))</f>
        <v/>
      </c>
      <c r="L498" s="25" t="str">
        <f aca="false">IF(F498="","",SUMIFS($D$2:$D$3001,$F$2:$F$3001,F498))</f>
        <v/>
      </c>
      <c r="M498" s="23" t="str">
        <f aca="false">IF(A498="","",IF(E498="","Uncategorized",IF(I498="Unknown","Unknown category",IF(AND(I498="Transfer",F498=""),"Transfer needs ID",IF(AND(F498&lt;&gt;"",ABS(N(L498))&gt;0.009),"Unmatched transfer",IF(AND(LEFT(E498,6)="Rental",K498="Household"),"Rental row needs property",""))))))</f>
        <v/>
      </c>
    </row>
    <row r="499" customFormat="false" ht="15" hidden="false" customHeight="false" outlineLevel="0" collapsed="false">
      <c r="A499" s="21"/>
      <c r="D499" s="22"/>
      <c r="I499" s="23" t="str">
        <f aca="false">IF(E499="","",IFERROR(INDEX(Categories!$A$2:$A$200,MATCH(E499,Categories!$B$2:$B$200,0)),"Unknown"))</f>
        <v/>
      </c>
      <c r="J499" s="24" t="str">
        <f aca="false">IF(A499="","",DATE(YEAR(A499),MONTH(A499),1))</f>
        <v/>
      </c>
      <c r="K499" s="23" t="str">
        <f aca="false">IF(A499="","",IF(G499&lt;&gt;"",G499,IFERROR(INDEX(Accounts!$D$2:$D$40,MATCH(B499,Accounts!$A$2:$A$40,0)),"Household")))</f>
        <v/>
      </c>
      <c r="L499" s="25" t="str">
        <f aca="false">IF(F499="","",SUMIFS($D$2:$D$3001,$F$2:$F$3001,F499))</f>
        <v/>
      </c>
      <c r="M499" s="23" t="str">
        <f aca="false">IF(A499="","",IF(E499="","Uncategorized",IF(I499="Unknown","Unknown category",IF(AND(I499="Transfer",F499=""),"Transfer needs ID",IF(AND(F499&lt;&gt;"",ABS(N(L499))&gt;0.009),"Unmatched transfer",IF(AND(LEFT(E499,6)="Rental",K499="Household"),"Rental row needs property",""))))))</f>
        <v/>
      </c>
    </row>
    <row r="500" customFormat="false" ht="15" hidden="false" customHeight="false" outlineLevel="0" collapsed="false">
      <c r="A500" s="21"/>
      <c r="D500" s="22"/>
      <c r="I500" s="23" t="str">
        <f aca="false">IF(E500="","",IFERROR(INDEX(Categories!$A$2:$A$200,MATCH(E500,Categories!$B$2:$B$200,0)),"Unknown"))</f>
        <v/>
      </c>
      <c r="J500" s="24" t="str">
        <f aca="false">IF(A500="","",DATE(YEAR(A500),MONTH(A500),1))</f>
        <v/>
      </c>
      <c r="K500" s="23" t="str">
        <f aca="false">IF(A500="","",IF(G500&lt;&gt;"",G500,IFERROR(INDEX(Accounts!$D$2:$D$40,MATCH(B500,Accounts!$A$2:$A$40,0)),"Household")))</f>
        <v/>
      </c>
      <c r="L500" s="25" t="str">
        <f aca="false">IF(F500="","",SUMIFS($D$2:$D$3001,$F$2:$F$3001,F500))</f>
        <v/>
      </c>
      <c r="M500" s="23" t="str">
        <f aca="false">IF(A500="","",IF(E500="","Uncategorized",IF(I500="Unknown","Unknown category",IF(AND(I500="Transfer",F500=""),"Transfer needs ID",IF(AND(F500&lt;&gt;"",ABS(N(L500))&gt;0.009),"Unmatched transfer",IF(AND(LEFT(E500,6)="Rental",K500="Household"),"Rental row needs property",""))))))</f>
        <v/>
      </c>
    </row>
    <row r="501" customFormat="false" ht="15" hidden="false" customHeight="false" outlineLevel="0" collapsed="false">
      <c r="A501" s="21"/>
      <c r="D501" s="22"/>
      <c r="I501" s="23" t="str">
        <f aca="false">IF(E501="","",IFERROR(INDEX(Categories!$A$2:$A$200,MATCH(E501,Categories!$B$2:$B$200,0)),"Unknown"))</f>
        <v/>
      </c>
      <c r="J501" s="24" t="str">
        <f aca="false">IF(A501="","",DATE(YEAR(A501),MONTH(A501),1))</f>
        <v/>
      </c>
      <c r="K501" s="23" t="str">
        <f aca="false">IF(A501="","",IF(G501&lt;&gt;"",G501,IFERROR(INDEX(Accounts!$D$2:$D$40,MATCH(B501,Accounts!$A$2:$A$40,0)),"Household")))</f>
        <v/>
      </c>
      <c r="L501" s="25" t="str">
        <f aca="false">IF(F501="","",SUMIFS($D$2:$D$3001,$F$2:$F$3001,F501))</f>
        <v/>
      </c>
      <c r="M501" s="23" t="str">
        <f aca="false">IF(A501="","",IF(E501="","Uncategorized",IF(I501="Unknown","Unknown category",IF(AND(I501="Transfer",F501=""),"Transfer needs ID",IF(AND(F501&lt;&gt;"",ABS(N(L501))&gt;0.009),"Unmatched transfer",IF(AND(LEFT(E501,6)="Rental",K501="Household"),"Rental row needs property",""))))))</f>
        <v/>
      </c>
    </row>
    <row r="502" customFormat="false" ht="15" hidden="false" customHeight="false" outlineLevel="0" collapsed="false">
      <c r="A502" s="21"/>
      <c r="D502" s="22"/>
      <c r="I502" s="23" t="str">
        <f aca="false">IF(E502="","",IFERROR(INDEX(Categories!$A$2:$A$200,MATCH(E502,Categories!$B$2:$B$200,0)),"Unknown"))</f>
        <v/>
      </c>
      <c r="J502" s="24" t="str">
        <f aca="false">IF(A502="","",DATE(YEAR(A502),MONTH(A502),1))</f>
        <v/>
      </c>
      <c r="K502" s="23" t="str">
        <f aca="false">IF(A502="","",IF(G502&lt;&gt;"",G502,IFERROR(INDEX(Accounts!$D$2:$D$40,MATCH(B502,Accounts!$A$2:$A$40,0)),"Household")))</f>
        <v/>
      </c>
      <c r="L502" s="25" t="str">
        <f aca="false">IF(F502="","",SUMIFS($D$2:$D$3001,$F$2:$F$3001,F502))</f>
        <v/>
      </c>
      <c r="M502" s="23" t="str">
        <f aca="false">IF(A502="","",IF(E502="","Uncategorized",IF(I502="Unknown","Unknown category",IF(AND(I502="Transfer",F502=""),"Transfer needs ID",IF(AND(F502&lt;&gt;"",ABS(N(L502))&gt;0.009),"Unmatched transfer",IF(AND(LEFT(E502,6)="Rental",K502="Household"),"Rental row needs property",""))))))</f>
        <v/>
      </c>
    </row>
    <row r="503" customFormat="false" ht="15" hidden="false" customHeight="false" outlineLevel="0" collapsed="false">
      <c r="A503" s="21"/>
      <c r="D503" s="22"/>
      <c r="I503" s="23" t="str">
        <f aca="false">IF(E503="","",IFERROR(INDEX(Categories!$A$2:$A$200,MATCH(E503,Categories!$B$2:$B$200,0)),"Unknown"))</f>
        <v/>
      </c>
      <c r="J503" s="24" t="str">
        <f aca="false">IF(A503="","",DATE(YEAR(A503),MONTH(A503),1))</f>
        <v/>
      </c>
      <c r="K503" s="23" t="str">
        <f aca="false">IF(A503="","",IF(G503&lt;&gt;"",G503,IFERROR(INDEX(Accounts!$D$2:$D$40,MATCH(B503,Accounts!$A$2:$A$40,0)),"Household")))</f>
        <v/>
      </c>
      <c r="L503" s="25" t="str">
        <f aca="false">IF(F503="","",SUMIFS($D$2:$D$3001,$F$2:$F$3001,F503))</f>
        <v/>
      </c>
      <c r="M503" s="23" t="str">
        <f aca="false">IF(A503="","",IF(E503="","Uncategorized",IF(I503="Unknown","Unknown category",IF(AND(I503="Transfer",F503=""),"Transfer needs ID",IF(AND(F503&lt;&gt;"",ABS(N(L503))&gt;0.009),"Unmatched transfer",IF(AND(LEFT(E503,6)="Rental",K503="Household"),"Rental row needs property",""))))))</f>
        <v/>
      </c>
    </row>
    <row r="504" customFormat="false" ht="15" hidden="false" customHeight="false" outlineLevel="0" collapsed="false">
      <c r="A504" s="21"/>
      <c r="D504" s="22"/>
      <c r="I504" s="23" t="str">
        <f aca="false">IF(E504="","",IFERROR(INDEX(Categories!$A$2:$A$200,MATCH(E504,Categories!$B$2:$B$200,0)),"Unknown"))</f>
        <v/>
      </c>
      <c r="J504" s="24" t="str">
        <f aca="false">IF(A504="","",DATE(YEAR(A504),MONTH(A504),1))</f>
        <v/>
      </c>
      <c r="K504" s="23" t="str">
        <f aca="false">IF(A504="","",IF(G504&lt;&gt;"",G504,IFERROR(INDEX(Accounts!$D$2:$D$40,MATCH(B504,Accounts!$A$2:$A$40,0)),"Household")))</f>
        <v/>
      </c>
      <c r="L504" s="25" t="str">
        <f aca="false">IF(F504="","",SUMIFS($D$2:$D$3001,$F$2:$F$3001,F504))</f>
        <v/>
      </c>
      <c r="M504" s="23" t="str">
        <f aca="false">IF(A504="","",IF(E504="","Uncategorized",IF(I504="Unknown","Unknown category",IF(AND(I504="Transfer",F504=""),"Transfer needs ID",IF(AND(F504&lt;&gt;"",ABS(N(L504))&gt;0.009),"Unmatched transfer",IF(AND(LEFT(E504,6)="Rental",K504="Household"),"Rental row needs property",""))))))</f>
        <v/>
      </c>
    </row>
    <row r="505" customFormat="false" ht="15" hidden="false" customHeight="false" outlineLevel="0" collapsed="false">
      <c r="A505" s="21"/>
      <c r="D505" s="22"/>
      <c r="I505" s="23" t="str">
        <f aca="false">IF(E505="","",IFERROR(INDEX(Categories!$A$2:$A$200,MATCH(E505,Categories!$B$2:$B$200,0)),"Unknown"))</f>
        <v/>
      </c>
      <c r="J505" s="24" t="str">
        <f aca="false">IF(A505="","",DATE(YEAR(A505),MONTH(A505),1))</f>
        <v/>
      </c>
      <c r="K505" s="23" t="str">
        <f aca="false">IF(A505="","",IF(G505&lt;&gt;"",G505,IFERROR(INDEX(Accounts!$D$2:$D$40,MATCH(B505,Accounts!$A$2:$A$40,0)),"Household")))</f>
        <v/>
      </c>
      <c r="L505" s="25" t="str">
        <f aca="false">IF(F505="","",SUMIFS($D$2:$D$3001,$F$2:$F$3001,F505))</f>
        <v/>
      </c>
      <c r="M505" s="23" t="str">
        <f aca="false">IF(A505="","",IF(E505="","Uncategorized",IF(I505="Unknown","Unknown category",IF(AND(I505="Transfer",F505=""),"Transfer needs ID",IF(AND(F505&lt;&gt;"",ABS(N(L505))&gt;0.009),"Unmatched transfer",IF(AND(LEFT(E505,6)="Rental",K505="Household"),"Rental row needs property",""))))))</f>
        <v/>
      </c>
    </row>
    <row r="506" customFormat="false" ht="15" hidden="false" customHeight="false" outlineLevel="0" collapsed="false">
      <c r="A506" s="21"/>
      <c r="D506" s="22"/>
      <c r="I506" s="23" t="str">
        <f aca="false">IF(E506="","",IFERROR(INDEX(Categories!$A$2:$A$200,MATCH(E506,Categories!$B$2:$B$200,0)),"Unknown"))</f>
        <v/>
      </c>
      <c r="J506" s="24" t="str">
        <f aca="false">IF(A506="","",DATE(YEAR(A506),MONTH(A506),1))</f>
        <v/>
      </c>
      <c r="K506" s="23" t="str">
        <f aca="false">IF(A506="","",IF(G506&lt;&gt;"",G506,IFERROR(INDEX(Accounts!$D$2:$D$40,MATCH(B506,Accounts!$A$2:$A$40,0)),"Household")))</f>
        <v/>
      </c>
      <c r="L506" s="25" t="str">
        <f aca="false">IF(F506="","",SUMIFS($D$2:$D$3001,$F$2:$F$3001,F506))</f>
        <v/>
      </c>
      <c r="M506" s="23" t="str">
        <f aca="false">IF(A506="","",IF(E506="","Uncategorized",IF(I506="Unknown","Unknown category",IF(AND(I506="Transfer",F506=""),"Transfer needs ID",IF(AND(F506&lt;&gt;"",ABS(N(L506))&gt;0.009),"Unmatched transfer",IF(AND(LEFT(E506,6)="Rental",K506="Household"),"Rental row needs property",""))))))</f>
        <v/>
      </c>
    </row>
    <row r="507" customFormat="false" ht="15" hidden="false" customHeight="false" outlineLevel="0" collapsed="false">
      <c r="A507" s="21"/>
      <c r="D507" s="22"/>
      <c r="I507" s="23" t="str">
        <f aca="false">IF(E507="","",IFERROR(INDEX(Categories!$A$2:$A$200,MATCH(E507,Categories!$B$2:$B$200,0)),"Unknown"))</f>
        <v/>
      </c>
      <c r="J507" s="24" t="str">
        <f aca="false">IF(A507="","",DATE(YEAR(A507),MONTH(A507),1))</f>
        <v/>
      </c>
      <c r="K507" s="23" t="str">
        <f aca="false">IF(A507="","",IF(G507&lt;&gt;"",G507,IFERROR(INDEX(Accounts!$D$2:$D$40,MATCH(B507,Accounts!$A$2:$A$40,0)),"Household")))</f>
        <v/>
      </c>
      <c r="L507" s="25" t="str">
        <f aca="false">IF(F507="","",SUMIFS($D$2:$D$3001,$F$2:$F$3001,F507))</f>
        <v/>
      </c>
      <c r="M507" s="23" t="str">
        <f aca="false">IF(A507="","",IF(E507="","Uncategorized",IF(I507="Unknown","Unknown category",IF(AND(I507="Transfer",F507=""),"Transfer needs ID",IF(AND(F507&lt;&gt;"",ABS(N(L507))&gt;0.009),"Unmatched transfer",IF(AND(LEFT(E507,6)="Rental",K507="Household"),"Rental row needs property",""))))))</f>
        <v/>
      </c>
    </row>
    <row r="508" customFormat="false" ht="15" hidden="false" customHeight="false" outlineLevel="0" collapsed="false">
      <c r="A508" s="21"/>
      <c r="D508" s="22"/>
      <c r="I508" s="23" t="str">
        <f aca="false">IF(E508="","",IFERROR(INDEX(Categories!$A$2:$A$200,MATCH(E508,Categories!$B$2:$B$200,0)),"Unknown"))</f>
        <v/>
      </c>
      <c r="J508" s="24" t="str">
        <f aca="false">IF(A508="","",DATE(YEAR(A508),MONTH(A508),1))</f>
        <v/>
      </c>
      <c r="K508" s="23" t="str">
        <f aca="false">IF(A508="","",IF(G508&lt;&gt;"",G508,IFERROR(INDEX(Accounts!$D$2:$D$40,MATCH(B508,Accounts!$A$2:$A$40,0)),"Household")))</f>
        <v/>
      </c>
      <c r="L508" s="25" t="str">
        <f aca="false">IF(F508="","",SUMIFS($D$2:$D$3001,$F$2:$F$3001,F508))</f>
        <v/>
      </c>
      <c r="M508" s="23" t="str">
        <f aca="false">IF(A508="","",IF(E508="","Uncategorized",IF(I508="Unknown","Unknown category",IF(AND(I508="Transfer",F508=""),"Transfer needs ID",IF(AND(F508&lt;&gt;"",ABS(N(L508))&gt;0.009),"Unmatched transfer",IF(AND(LEFT(E508,6)="Rental",K508="Household"),"Rental row needs property",""))))))</f>
        <v/>
      </c>
    </row>
    <row r="509" customFormat="false" ht="15" hidden="false" customHeight="false" outlineLevel="0" collapsed="false">
      <c r="A509" s="21"/>
      <c r="D509" s="22"/>
      <c r="I509" s="23" t="str">
        <f aca="false">IF(E509="","",IFERROR(INDEX(Categories!$A$2:$A$200,MATCH(E509,Categories!$B$2:$B$200,0)),"Unknown"))</f>
        <v/>
      </c>
      <c r="J509" s="24" t="str">
        <f aca="false">IF(A509="","",DATE(YEAR(A509),MONTH(A509),1))</f>
        <v/>
      </c>
      <c r="K509" s="23" t="str">
        <f aca="false">IF(A509="","",IF(G509&lt;&gt;"",G509,IFERROR(INDEX(Accounts!$D$2:$D$40,MATCH(B509,Accounts!$A$2:$A$40,0)),"Household")))</f>
        <v/>
      </c>
      <c r="L509" s="25" t="str">
        <f aca="false">IF(F509="","",SUMIFS($D$2:$D$3001,$F$2:$F$3001,F509))</f>
        <v/>
      </c>
      <c r="M509" s="23" t="str">
        <f aca="false">IF(A509="","",IF(E509="","Uncategorized",IF(I509="Unknown","Unknown category",IF(AND(I509="Transfer",F509=""),"Transfer needs ID",IF(AND(F509&lt;&gt;"",ABS(N(L509))&gt;0.009),"Unmatched transfer",IF(AND(LEFT(E509,6)="Rental",K509="Household"),"Rental row needs property",""))))))</f>
        <v/>
      </c>
    </row>
    <row r="510" customFormat="false" ht="15" hidden="false" customHeight="false" outlineLevel="0" collapsed="false">
      <c r="A510" s="21"/>
      <c r="D510" s="22"/>
      <c r="I510" s="23" t="str">
        <f aca="false">IF(E510="","",IFERROR(INDEX(Categories!$A$2:$A$200,MATCH(E510,Categories!$B$2:$B$200,0)),"Unknown"))</f>
        <v/>
      </c>
      <c r="J510" s="24" t="str">
        <f aca="false">IF(A510="","",DATE(YEAR(A510),MONTH(A510),1))</f>
        <v/>
      </c>
      <c r="K510" s="23" t="str">
        <f aca="false">IF(A510="","",IF(G510&lt;&gt;"",G510,IFERROR(INDEX(Accounts!$D$2:$D$40,MATCH(B510,Accounts!$A$2:$A$40,0)),"Household")))</f>
        <v/>
      </c>
      <c r="L510" s="25" t="str">
        <f aca="false">IF(F510="","",SUMIFS($D$2:$D$3001,$F$2:$F$3001,F510))</f>
        <v/>
      </c>
      <c r="M510" s="23" t="str">
        <f aca="false">IF(A510="","",IF(E510="","Uncategorized",IF(I510="Unknown","Unknown category",IF(AND(I510="Transfer",F510=""),"Transfer needs ID",IF(AND(F510&lt;&gt;"",ABS(N(L510))&gt;0.009),"Unmatched transfer",IF(AND(LEFT(E510,6)="Rental",K510="Household"),"Rental row needs property",""))))))</f>
        <v/>
      </c>
    </row>
    <row r="511" customFormat="false" ht="15" hidden="false" customHeight="false" outlineLevel="0" collapsed="false">
      <c r="A511" s="21"/>
      <c r="D511" s="22"/>
      <c r="I511" s="23" t="str">
        <f aca="false">IF(E511="","",IFERROR(INDEX(Categories!$A$2:$A$200,MATCH(E511,Categories!$B$2:$B$200,0)),"Unknown"))</f>
        <v/>
      </c>
      <c r="J511" s="24" t="str">
        <f aca="false">IF(A511="","",DATE(YEAR(A511),MONTH(A511),1))</f>
        <v/>
      </c>
      <c r="K511" s="23" t="str">
        <f aca="false">IF(A511="","",IF(G511&lt;&gt;"",G511,IFERROR(INDEX(Accounts!$D$2:$D$40,MATCH(B511,Accounts!$A$2:$A$40,0)),"Household")))</f>
        <v/>
      </c>
      <c r="L511" s="25" t="str">
        <f aca="false">IF(F511="","",SUMIFS($D$2:$D$3001,$F$2:$F$3001,F511))</f>
        <v/>
      </c>
      <c r="M511" s="23" t="str">
        <f aca="false">IF(A511="","",IF(E511="","Uncategorized",IF(I511="Unknown","Unknown category",IF(AND(I511="Transfer",F511=""),"Transfer needs ID",IF(AND(F511&lt;&gt;"",ABS(N(L511))&gt;0.009),"Unmatched transfer",IF(AND(LEFT(E511,6)="Rental",K511="Household"),"Rental row needs property",""))))))</f>
        <v/>
      </c>
    </row>
    <row r="512" customFormat="false" ht="15" hidden="false" customHeight="false" outlineLevel="0" collapsed="false">
      <c r="A512" s="21"/>
      <c r="D512" s="22"/>
      <c r="I512" s="23" t="str">
        <f aca="false">IF(E512="","",IFERROR(INDEX(Categories!$A$2:$A$200,MATCH(E512,Categories!$B$2:$B$200,0)),"Unknown"))</f>
        <v/>
      </c>
      <c r="J512" s="24" t="str">
        <f aca="false">IF(A512="","",DATE(YEAR(A512),MONTH(A512),1))</f>
        <v/>
      </c>
      <c r="K512" s="23" t="str">
        <f aca="false">IF(A512="","",IF(G512&lt;&gt;"",G512,IFERROR(INDEX(Accounts!$D$2:$D$40,MATCH(B512,Accounts!$A$2:$A$40,0)),"Household")))</f>
        <v/>
      </c>
      <c r="L512" s="25" t="str">
        <f aca="false">IF(F512="","",SUMIFS($D$2:$D$3001,$F$2:$F$3001,F512))</f>
        <v/>
      </c>
      <c r="M512" s="23" t="str">
        <f aca="false">IF(A512="","",IF(E512="","Uncategorized",IF(I512="Unknown","Unknown category",IF(AND(I512="Transfer",F512=""),"Transfer needs ID",IF(AND(F512&lt;&gt;"",ABS(N(L512))&gt;0.009),"Unmatched transfer",IF(AND(LEFT(E512,6)="Rental",K512="Household"),"Rental row needs property",""))))))</f>
        <v/>
      </c>
    </row>
    <row r="513" customFormat="false" ht="15" hidden="false" customHeight="false" outlineLevel="0" collapsed="false">
      <c r="A513" s="21"/>
      <c r="D513" s="22"/>
      <c r="I513" s="23" t="str">
        <f aca="false">IF(E513="","",IFERROR(INDEX(Categories!$A$2:$A$200,MATCH(E513,Categories!$B$2:$B$200,0)),"Unknown"))</f>
        <v/>
      </c>
      <c r="J513" s="24" t="str">
        <f aca="false">IF(A513="","",DATE(YEAR(A513),MONTH(A513),1))</f>
        <v/>
      </c>
      <c r="K513" s="23" t="str">
        <f aca="false">IF(A513="","",IF(G513&lt;&gt;"",G513,IFERROR(INDEX(Accounts!$D$2:$D$40,MATCH(B513,Accounts!$A$2:$A$40,0)),"Household")))</f>
        <v/>
      </c>
      <c r="L513" s="25" t="str">
        <f aca="false">IF(F513="","",SUMIFS($D$2:$D$3001,$F$2:$F$3001,F513))</f>
        <v/>
      </c>
      <c r="M513" s="23" t="str">
        <f aca="false">IF(A513="","",IF(E513="","Uncategorized",IF(I513="Unknown","Unknown category",IF(AND(I513="Transfer",F513=""),"Transfer needs ID",IF(AND(F513&lt;&gt;"",ABS(N(L513))&gt;0.009),"Unmatched transfer",IF(AND(LEFT(E513,6)="Rental",K513="Household"),"Rental row needs property",""))))))</f>
        <v/>
      </c>
    </row>
    <row r="514" customFormat="false" ht="15" hidden="false" customHeight="false" outlineLevel="0" collapsed="false">
      <c r="A514" s="21"/>
      <c r="D514" s="22"/>
      <c r="I514" s="23" t="str">
        <f aca="false">IF(E514="","",IFERROR(INDEX(Categories!$A$2:$A$200,MATCH(E514,Categories!$B$2:$B$200,0)),"Unknown"))</f>
        <v/>
      </c>
      <c r="J514" s="24" t="str">
        <f aca="false">IF(A514="","",DATE(YEAR(A514),MONTH(A514),1))</f>
        <v/>
      </c>
      <c r="K514" s="23" t="str">
        <f aca="false">IF(A514="","",IF(G514&lt;&gt;"",G514,IFERROR(INDEX(Accounts!$D$2:$D$40,MATCH(B514,Accounts!$A$2:$A$40,0)),"Household")))</f>
        <v/>
      </c>
      <c r="L514" s="25" t="str">
        <f aca="false">IF(F514="","",SUMIFS($D$2:$D$3001,$F$2:$F$3001,F514))</f>
        <v/>
      </c>
      <c r="M514" s="23" t="str">
        <f aca="false">IF(A514="","",IF(E514="","Uncategorized",IF(I514="Unknown","Unknown category",IF(AND(I514="Transfer",F514=""),"Transfer needs ID",IF(AND(F514&lt;&gt;"",ABS(N(L514))&gt;0.009),"Unmatched transfer",IF(AND(LEFT(E514,6)="Rental",K514="Household"),"Rental row needs property",""))))))</f>
        <v/>
      </c>
    </row>
    <row r="515" customFormat="false" ht="15" hidden="false" customHeight="false" outlineLevel="0" collapsed="false">
      <c r="A515" s="21"/>
      <c r="D515" s="22"/>
      <c r="I515" s="23" t="str">
        <f aca="false">IF(E515="","",IFERROR(INDEX(Categories!$A$2:$A$200,MATCH(E515,Categories!$B$2:$B$200,0)),"Unknown"))</f>
        <v/>
      </c>
      <c r="J515" s="24" t="str">
        <f aca="false">IF(A515="","",DATE(YEAR(A515),MONTH(A515),1))</f>
        <v/>
      </c>
      <c r="K515" s="23" t="str">
        <f aca="false">IF(A515="","",IF(G515&lt;&gt;"",G515,IFERROR(INDEX(Accounts!$D$2:$D$40,MATCH(B515,Accounts!$A$2:$A$40,0)),"Household")))</f>
        <v/>
      </c>
      <c r="L515" s="25" t="str">
        <f aca="false">IF(F515="","",SUMIFS($D$2:$D$3001,$F$2:$F$3001,F515))</f>
        <v/>
      </c>
      <c r="M515" s="23" t="str">
        <f aca="false">IF(A515="","",IF(E515="","Uncategorized",IF(I515="Unknown","Unknown category",IF(AND(I515="Transfer",F515=""),"Transfer needs ID",IF(AND(F515&lt;&gt;"",ABS(N(L515))&gt;0.009),"Unmatched transfer",IF(AND(LEFT(E515,6)="Rental",K515="Household"),"Rental row needs property",""))))))</f>
        <v/>
      </c>
    </row>
    <row r="516" customFormat="false" ht="15" hidden="false" customHeight="false" outlineLevel="0" collapsed="false">
      <c r="A516" s="21"/>
      <c r="D516" s="22"/>
      <c r="I516" s="23" t="str">
        <f aca="false">IF(E516="","",IFERROR(INDEX(Categories!$A$2:$A$200,MATCH(E516,Categories!$B$2:$B$200,0)),"Unknown"))</f>
        <v/>
      </c>
      <c r="J516" s="24" t="str">
        <f aca="false">IF(A516="","",DATE(YEAR(A516),MONTH(A516),1))</f>
        <v/>
      </c>
      <c r="K516" s="23" t="str">
        <f aca="false">IF(A516="","",IF(G516&lt;&gt;"",G516,IFERROR(INDEX(Accounts!$D$2:$D$40,MATCH(B516,Accounts!$A$2:$A$40,0)),"Household")))</f>
        <v/>
      </c>
      <c r="L516" s="25" t="str">
        <f aca="false">IF(F516="","",SUMIFS($D$2:$D$3001,$F$2:$F$3001,F516))</f>
        <v/>
      </c>
      <c r="M516" s="23" t="str">
        <f aca="false">IF(A516="","",IF(E516="","Uncategorized",IF(I516="Unknown","Unknown category",IF(AND(I516="Transfer",F516=""),"Transfer needs ID",IF(AND(F516&lt;&gt;"",ABS(N(L516))&gt;0.009),"Unmatched transfer",IF(AND(LEFT(E516,6)="Rental",K516="Household"),"Rental row needs property",""))))))</f>
        <v/>
      </c>
    </row>
    <row r="517" customFormat="false" ht="15" hidden="false" customHeight="false" outlineLevel="0" collapsed="false">
      <c r="A517" s="21"/>
      <c r="D517" s="22"/>
      <c r="I517" s="23" t="str">
        <f aca="false">IF(E517="","",IFERROR(INDEX(Categories!$A$2:$A$200,MATCH(E517,Categories!$B$2:$B$200,0)),"Unknown"))</f>
        <v/>
      </c>
      <c r="J517" s="24" t="str">
        <f aca="false">IF(A517="","",DATE(YEAR(A517),MONTH(A517),1))</f>
        <v/>
      </c>
      <c r="K517" s="23" t="str">
        <f aca="false">IF(A517="","",IF(G517&lt;&gt;"",G517,IFERROR(INDEX(Accounts!$D$2:$D$40,MATCH(B517,Accounts!$A$2:$A$40,0)),"Household")))</f>
        <v/>
      </c>
      <c r="L517" s="25" t="str">
        <f aca="false">IF(F517="","",SUMIFS($D$2:$D$3001,$F$2:$F$3001,F517))</f>
        <v/>
      </c>
      <c r="M517" s="23" t="str">
        <f aca="false">IF(A517="","",IF(E517="","Uncategorized",IF(I517="Unknown","Unknown category",IF(AND(I517="Transfer",F517=""),"Transfer needs ID",IF(AND(F517&lt;&gt;"",ABS(N(L517))&gt;0.009),"Unmatched transfer",IF(AND(LEFT(E517,6)="Rental",K517="Household"),"Rental row needs property",""))))))</f>
        <v/>
      </c>
    </row>
    <row r="518" customFormat="false" ht="15" hidden="false" customHeight="false" outlineLevel="0" collapsed="false">
      <c r="A518" s="21"/>
      <c r="D518" s="22"/>
      <c r="I518" s="23" t="str">
        <f aca="false">IF(E518="","",IFERROR(INDEX(Categories!$A$2:$A$200,MATCH(E518,Categories!$B$2:$B$200,0)),"Unknown"))</f>
        <v/>
      </c>
      <c r="J518" s="24" t="str">
        <f aca="false">IF(A518="","",DATE(YEAR(A518),MONTH(A518),1))</f>
        <v/>
      </c>
      <c r="K518" s="23" t="str">
        <f aca="false">IF(A518="","",IF(G518&lt;&gt;"",G518,IFERROR(INDEX(Accounts!$D$2:$D$40,MATCH(B518,Accounts!$A$2:$A$40,0)),"Household")))</f>
        <v/>
      </c>
      <c r="L518" s="25" t="str">
        <f aca="false">IF(F518="","",SUMIFS($D$2:$D$3001,$F$2:$F$3001,F518))</f>
        <v/>
      </c>
      <c r="M518" s="23" t="str">
        <f aca="false">IF(A518="","",IF(E518="","Uncategorized",IF(I518="Unknown","Unknown category",IF(AND(I518="Transfer",F518=""),"Transfer needs ID",IF(AND(F518&lt;&gt;"",ABS(N(L518))&gt;0.009),"Unmatched transfer",IF(AND(LEFT(E518,6)="Rental",K518="Household"),"Rental row needs property",""))))))</f>
        <v/>
      </c>
    </row>
    <row r="519" customFormat="false" ht="15" hidden="false" customHeight="false" outlineLevel="0" collapsed="false">
      <c r="A519" s="21"/>
      <c r="D519" s="22"/>
      <c r="I519" s="23" t="str">
        <f aca="false">IF(E519="","",IFERROR(INDEX(Categories!$A$2:$A$200,MATCH(E519,Categories!$B$2:$B$200,0)),"Unknown"))</f>
        <v/>
      </c>
      <c r="J519" s="24" t="str">
        <f aca="false">IF(A519="","",DATE(YEAR(A519),MONTH(A519),1))</f>
        <v/>
      </c>
      <c r="K519" s="23" t="str">
        <f aca="false">IF(A519="","",IF(G519&lt;&gt;"",G519,IFERROR(INDEX(Accounts!$D$2:$D$40,MATCH(B519,Accounts!$A$2:$A$40,0)),"Household")))</f>
        <v/>
      </c>
      <c r="L519" s="25" t="str">
        <f aca="false">IF(F519="","",SUMIFS($D$2:$D$3001,$F$2:$F$3001,F519))</f>
        <v/>
      </c>
      <c r="M519" s="23" t="str">
        <f aca="false">IF(A519="","",IF(E519="","Uncategorized",IF(I519="Unknown","Unknown category",IF(AND(I519="Transfer",F519=""),"Transfer needs ID",IF(AND(F519&lt;&gt;"",ABS(N(L519))&gt;0.009),"Unmatched transfer",IF(AND(LEFT(E519,6)="Rental",K519="Household"),"Rental row needs property",""))))))</f>
        <v/>
      </c>
    </row>
    <row r="520" customFormat="false" ht="15" hidden="false" customHeight="false" outlineLevel="0" collapsed="false">
      <c r="A520" s="21"/>
      <c r="D520" s="22"/>
      <c r="I520" s="23" t="str">
        <f aca="false">IF(E520="","",IFERROR(INDEX(Categories!$A$2:$A$200,MATCH(E520,Categories!$B$2:$B$200,0)),"Unknown"))</f>
        <v/>
      </c>
      <c r="J520" s="24" t="str">
        <f aca="false">IF(A520="","",DATE(YEAR(A520),MONTH(A520),1))</f>
        <v/>
      </c>
      <c r="K520" s="23" t="str">
        <f aca="false">IF(A520="","",IF(G520&lt;&gt;"",G520,IFERROR(INDEX(Accounts!$D$2:$D$40,MATCH(B520,Accounts!$A$2:$A$40,0)),"Household")))</f>
        <v/>
      </c>
      <c r="L520" s="25" t="str">
        <f aca="false">IF(F520="","",SUMIFS($D$2:$D$3001,$F$2:$F$3001,F520))</f>
        <v/>
      </c>
      <c r="M520" s="23" t="str">
        <f aca="false">IF(A520="","",IF(E520="","Uncategorized",IF(I520="Unknown","Unknown category",IF(AND(I520="Transfer",F520=""),"Transfer needs ID",IF(AND(F520&lt;&gt;"",ABS(N(L520))&gt;0.009),"Unmatched transfer",IF(AND(LEFT(E520,6)="Rental",K520="Household"),"Rental row needs property",""))))))</f>
        <v/>
      </c>
    </row>
    <row r="521" customFormat="false" ht="15" hidden="false" customHeight="false" outlineLevel="0" collapsed="false">
      <c r="A521" s="21"/>
      <c r="D521" s="22"/>
      <c r="I521" s="23" t="str">
        <f aca="false">IF(E521="","",IFERROR(INDEX(Categories!$A$2:$A$200,MATCH(E521,Categories!$B$2:$B$200,0)),"Unknown"))</f>
        <v/>
      </c>
      <c r="J521" s="24" t="str">
        <f aca="false">IF(A521="","",DATE(YEAR(A521),MONTH(A521),1))</f>
        <v/>
      </c>
      <c r="K521" s="23" t="str">
        <f aca="false">IF(A521="","",IF(G521&lt;&gt;"",G521,IFERROR(INDEX(Accounts!$D$2:$D$40,MATCH(B521,Accounts!$A$2:$A$40,0)),"Household")))</f>
        <v/>
      </c>
      <c r="L521" s="25" t="str">
        <f aca="false">IF(F521="","",SUMIFS($D$2:$D$3001,$F$2:$F$3001,F521))</f>
        <v/>
      </c>
      <c r="M521" s="23" t="str">
        <f aca="false">IF(A521="","",IF(E521="","Uncategorized",IF(I521="Unknown","Unknown category",IF(AND(I521="Transfer",F521=""),"Transfer needs ID",IF(AND(F521&lt;&gt;"",ABS(N(L521))&gt;0.009),"Unmatched transfer",IF(AND(LEFT(E521,6)="Rental",K521="Household"),"Rental row needs property",""))))))</f>
        <v/>
      </c>
    </row>
    <row r="522" customFormat="false" ht="15" hidden="false" customHeight="false" outlineLevel="0" collapsed="false">
      <c r="A522" s="21"/>
      <c r="D522" s="22"/>
      <c r="I522" s="23" t="str">
        <f aca="false">IF(E522="","",IFERROR(INDEX(Categories!$A$2:$A$200,MATCH(E522,Categories!$B$2:$B$200,0)),"Unknown"))</f>
        <v/>
      </c>
      <c r="J522" s="24" t="str">
        <f aca="false">IF(A522="","",DATE(YEAR(A522),MONTH(A522),1))</f>
        <v/>
      </c>
      <c r="K522" s="23" t="str">
        <f aca="false">IF(A522="","",IF(G522&lt;&gt;"",G522,IFERROR(INDEX(Accounts!$D$2:$D$40,MATCH(B522,Accounts!$A$2:$A$40,0)),"Household")))</f>
        <v/>
      </c>
      <c r="L522" s="25" t="str">
        <f aca="false">IF(F522="","",SUMIFS($D$2:$D$3001,$F$2:$F$3001,F522))</f>
        <v/>
      </c>
      <c r="M522" s="23" t="str">
        <f aca="false">IF(A522="","",IF(E522="","Uncategorized",IF(I522="Unknown","Unknown category",IF(AND(I522="Transfer",F522=""),"Transfer needs ID",IF(AND(F522&lt;&gt;"",ABS(N(L522))&gt;0.009),"Unmatched transfer",IF(AND(LEFT(E522,6)="Rental",K522="Household"),"Rental row needs property",""))))))</f>
        <v/>
      </c>
    </row>
    <row r="523" customFormat="false" ht="15" hidden="false" customHeight="false" outlineLevel="0" collapsed="false">
      <c r="A523" s="21"/>
      <c r="D523" s="22"/>
      <c r="I523" s="23" t="str">
        <f aca="false">IF(E523="","",IFERROR(INDEX(Categories!$A$2:$A$200,MATCH(E523,Categories!$B$2:$B$200,0)),"Unknown"))</f>
        <v/>
      </c>
      <c r="J523" s="24" t="str">
        <f aca="false">IF(A523="","",DATE(YEAR(A523),MONTH(A523),1))</f>
        <v/>
      </c>
      <c r="K523" s="23" t="str">
        <f aca="false">IF(A523="","",IF(G523&lt;&gt;"",G523,IFERROR(INDEX(Accounts!$D$2:$D$40,MATCH(B523,Accounts!$A$2:$A$40,0)),"Household")))</f>
        <v/>
      </c>
      <c r="L523" s="25" t="str">
        <f aca="false">IF(F523="","",SUMIFS($D$2:$D$3001,$F$2:$F$3001,F523))</f>
        <v/>
      </c>
      <c r="M523" s="23" t="str">
        <f aca="false">IF(A523="","",IF(E523="","Uncategorized",IF(I523="Unknown","Unknown category",IF(AND(I523="Transfer",F523=""),"Transfer needs ID",IF(AND(F523&lt;&gt;"",ABS(N(L523))&gt;0.009),"Unmatched transfer",IF(AND(LEFT(E523,6)="Rental",K523="Household"),"Rental row needs property",""))))))</f>
        <v/>
      </c>
    </row>
    <row r="524" customFormat="false" ht="15" hidden="false" customHeight="false" outlineLevel="0" collapsed="false">
      <c r="A524" s="21"/>
      <c r="D524" s="22"/>
      <c r="I524" s="23" t="str">
        <f aca="false">IF(E524="","",IFERROR(INDEX(Categories!$A$2:$A$200,MATCH(E524,Categories!$B$2:$B$200,0)),"Unknown"))</f>
        <v/>
      </c>
      <c r="J524" s="24" t="str">
        <f aca="false">IF(A524="","",DATE(YEAR(A524),MONTH(A524),1))</f>
        <v/>
      </c>
      <c r="K524" s="23" t="str">
        <f aca="false">IF(A524="","",IF(G524&lt;&gt;"",G524,IFERROR(INDEX(Accounts!$D$2:$D$40,MATCH(B524,Accounts!$A$2:$A$40,0)),"Household")))</f>
        <v/>
      </c>
      <c r="L524" s="25" t="str">
        <f aca="false">IF(F524="","",SUMIFS($D$2:$D$3001,$F$2:$F$3001,F524))</f>
        <v/>
      </c>
      <c r="M524" s="23" t="str">
        <f aca="false">IF(A524="","",IF(E524="","Uncategorized",IF(I524="Unknown","Unknown category",IF(AND(I524="Transfer",F524=""),"Transfer needs ID",IF(AND(F524&lt;&gt;"",ABS(N(L524))&gt;0.009),"Unmatched transfer",IF(AND(LEFT(E524,6)="Rental",K524="Household"),"Rental row needs property",""))))))</f>
        <v/>
      </c>
    </row>
    <row r="525" customFormat="false" ht="15" hidden="false" customHeight="false" outlineLevel="0" collapsed="false">
      <c r="A525" s="21"/>
      <c r="D525" s="22"/>
      <c r="I525" s="23" t="str">
        <f aca="false">IF(E525="","",IFERROR(INDEX(Categories!$A$2:$A$200,MATCH(E525,Categories!$B$2:$B$200,0)),"Unknown"))</f>
        <v/>
      </c>
      <c r="J525" s="24" t="str">
        <f aca="false">IF(A525="","",DATE(YEAR(A525),MONTH(A525),1))</f>
        <v/>
      </c>
      <c r="K525" s="23" t="str">
        <f aca="false">IF(A525="","",IF(G525&lt;&gt;"",G525,IFERROR(INDEX(Accounts!$D$2:$D$40,MATCH(B525,Accounts!$A$2:$A$40,0)),"Household")))</f>
        <v/>
      </c>
      <c r="L525" s="25" t="str">
        <f aca="false">IF(F525="","",SUMIFS($D$2:$D$3001,$F$2:$F$3001,F525))</f>
        <v/>
      </c>
      <c r="M525" s="23" t="str">
        <f aca="false">IF(A525="","",IF(E525="","Uncategorized",IF(I525="Unknown","Unknown category",IF(AND(I525="Transfer",F525=""),"Transfer needs ID",IF(AND(F525&lt;&gt;"",ABS(N(L525))&gt;0.009),"Unmatched transfer",IF(AND(LEFT(E525,6)="Rental",K525="Household"),"Rental row needs property",""))))))</f>
        <v/>
      </c>
    </row>
    <row r="526" customFormat="false" ht="15" hidden="false" customHeight="false" outlineLevel="0" collapsed="false">
      <c r="A526" s="21"/>
      <c r="D526" s="22"/>
      <c r="I526" s="23" t="str">
        <f aca="false">IF(E526="","",IFERROR(INDEX(Categories!$A$2:$A$200,MATCH(E526,Categories!$B$2:$B$200,0)),"Unknown"))</f>
        <v/>
      </c>
      <c r="J526" s="24" t="str">
        <f aca="false">IF(A526="","",DATE(YEAR(A526),MONTH(A526),1))</f>
        <v/>
      </c>
      <c r="K526" s="23" t="str">
        <f aca="false">IF(A526="","",IF(G526&lt;&gt;"",G526,IFERROR(INDEX(Accounts!$D$2:$D$40,MATCH(B526,Accounts!$A$2:$A$40,0)),"Household")))</f>
        <v/>
      </c>
      <c r="L526" s="25" t="str">
        <f aca="false">IF(F526="","",SUMIFS($D$2:$D$3001,$F$2:$F$3001,F526))</f>
        <v/>
      </c>
      <c r="M526" s="23" t="str">
        <f aca="false">IF(A526="","",IF(E526="","Uncategorized",IF(I526="Unknown","Unknown category",IF(AND(I526="Transfer",F526=""),"Transfer needs ID",IF(AND(F526&lt;&gt;"",ABS(N(L526))&gt;0.009),"Unmatched transfer",IF(AND(LEFT(E526,6)="Rental",K526="Household"),"Rental row needs property",""))))))</f>
        <v/>
      </c>
    </row>
    <row r="527" customFormat="false" ht="15" hidden="false" customHeight="false" outlineLevel="0" collapsed="false">
      <c r="A527" s="21"/>
      <c r="D527" s="22"/>
      <c r="I527" s="23" t="str">
        <f aca="false">IF(E527="","",IFERROR(INDEX(Categories!$A$2:$A$200,MATCH(E527,Categories!$B$2:$B$200,0)),"Unknown"))</f>
        <v/>
      </c>
      <c r="J527" s="24" t="str">
        <f aca="false">IF(A527="","",DATE(YEAR(A527),MONTH(A527),1))</f>
        <v/>
      </c>
      <c r="K527" s="23" t="str">
        <f aca="false">IF(A527="","",IF(G527&lt;&gt;"",G527,IFERROR(INDEX(Accounts!$D$2:$D$40,MATCH(B527,Accounts!$A$2:$A$40,0)),"Household")))</f>
        <v/>
      </c>
      <c r="L527" s="25" t="str">
        <f aca="false">IF(F527="","",SUMIFS($D$2:$D$3001,$F$2:$F$3001,F527))</f>
        <v/>
      </c>
      <c r="M527" s="23" t="str">
        <f aca="false">IF(A527="","",IF(E527="","Uncategorized",IF(I527="Unknown","Unknown category",IF(AND(I527="Transfer",F527=""),"Transfer needs ID",IF(AND(F527&lt;&gt;"",ABS(N(L527))&gt;0.009),"Unmatched transfer",IF(AND(LEFT(E527,6)="Rental",K527="Household"),"Rental row needs property",""))))))</f>
        <v/>
      </c>
    </row>
    <row r="528" customFormat="false" ht="15" hidden="false" customHeight="false" outlineLevel="0" collapsed="false">
      <c r="A528" s="21"/>
      <c r="D528" s="22"/>
      <c r="I528" s="23" t="str">
        <f aca="false">IF(E528="","",IFERROR(INDEX(Categories!$A$2:$A$200,MATCH(E528,Categories!$B$2:$B$200,0)),"Unknown"))</f>
        <v/>
      </c>
      <c r="J528" s="24" t="str">
        <f aca="false">IF(A528="","",DATE(YEAR(A528),MONTH(A528),1))</f>
        <v/>
      </c>
      <c r="K528" s="23" t="str">
        <f aca="false">IF(A528="","",IF(G528&lt;&gt;"",G528,IFERROR(INDEX(Accounts!$D$2:$D$40,MATCH(B528,Accounts!$A$2:$A$40,0)),"Household")))</f>
        <v/>
      </c>
      <c r="L528" s="25" t="str">
        <f aca="false">IF(F528="","",SUMIFS($D$2:$D$3001,$F$2:$F$3001,F528))</f>
        <v/>
      </c>
      <c r="M528" s="23" t="str">
        <f aca="false">IF(A528="","",IF(E528="","Uncategorized",IF(I528="Unknown","Unknown category",IF(AND(I528="Transfer",F528=""),"Transfer needs ID",IF(AND(F528&lt;&gt;"",ABS(N(L528))&gt;0.009),"Unmatched transfer",IF(AND(LEFT(E528,6)="Rental",K528="Household"),"Rental row needs property",""))))))</f>
        <v/>
      </c>
    </row>
    <row r="529" customFormat="false" ht="15" hidden="false" customHeight="false" outlineLevel="0" collapsed="false">
      <c r="A529" s="21"/>
      <c r="D529" s="22"/>
      <c r="I529" s="23" t="str">
        <f aca="false">IF(E529="","",IFERROR(INDEX(Categories!$A$2:$A$200,MATCH(E529,Categories!$B$2:$B$200,0)),"Unknown"))</f>
        <v/>
      </c>
      <c r="J529" s="24" t="str">
        <f aca="false">IF(A529="","",DATE(YEAR(A529),MONTH(A529),1))</f>
        <v/>
      </c>
      <c r="K529" s="23" t="str">
        <f aca="false">IF(A529="","",IF(G529&lt;&gt;"",G529,IFERROR(INDEX(Accounts!$D$2:$D$40,MATCH(B529,Accounts!$A$2:$A$40,0)),"Household")))</f>
        <v/>
      </c>
      <c r="L529" s="25" t="str">
        <f aca="false">IF(F529="","",SUMIFS($D$2:$D$3001,$F$2:$F$3001,F529))</f>
        <v/>
      </c>
      <c r="M529" s="23" t="str">
        <f aca="false">IF(A529="","",IF(E529="","Uncategorized",IF(I529="Unknown","Unknown category",IF(AND(I529="Transfer",F529=""),"Transfer needs ID",IF(AND(F529&lt;&gt;"",ABS(N(L529))&gt;0.009),"Unmatched transfer",IF(AND(LEFT(E529,6)="Rental",K529="Household"),"Rental row needs property",""))))))</f>
        <v/>
      </c>
    </row>
    <row r="530" customFormat="false" ht="15" hidden="false" customHeight="false" outlineLevel="0" collapsed="false">
      <c r="A530" s="21"/>
      <c r="D530" s="22"/>
      <c r="I530" s="23" t="str">
        <f aca="false">IF(E530="","",IFERROR(INDEX(Categories!$A$2:$A$200,MATCH(E530,Categories!$B$2:$B$200,0)),"Unknown"))</f>
        <v/>
      </c>
      <c r="J530" s="24" t="str">
        <f aca="false">IF(A530="","",DATE(YEAR(A530),MONTH(A530),1))</f>
        <v/>
      </c>
      <c r="K530" s="23" t="str">
        <f aca="false">IF(A530="","",IF(G530&lt;&gt;"",G530,IFERROR(INDEX(Accounts!$D$2:$D$40,MATCH(B530,Accounts!$A$2:$A$40,0)),"Household")))</f>
        <v/>
      </c>
      <c r="L530" s="25" t="str">
        <f aca="false">IF(F530="","",SUMIFS($D$2:$D$3001,$F$2:$F$3001,F530))</f>
        <v/>
      </c>
      <c r="M530" s="23" t="str">
        <f aca="false">IF(A530="","",IF(E530="","Uncategorized",IF(I530="Unknown","Unknown category",IF(AND(I530="Transfer",F530=""),"Transfer needs ID",IF(AND(F530&lt;&gt;"",ABS(N(L530))&gt;0.009),"Unmatched transfer",IF(AND(LEFT(E530,6)="Rental",K530="Household"),"Rental row needs property",""))))))</f>
        <v/>
      </c>
    </row>
    <row r="531" customFormat="false" ht="15" hidden="false" customHeight="false" outlineLevel="0" collapsed="false">
      <c r="A531" s="21"/>
      <c r="D531" s="22"/>
      <c r="I531" s="23" t="str">
        <f aca="false">IF(E531="","",IFERROR(INDEX(Categories!$A$2:$A$200,MATCH(E531,Categories!$B$2:$B$200,0)),"Unknown"))</f>
        <v/>
      </c>
      <c r="J531" s="24" t="str">
        <f aca="false">IF(A531="","",DATE(YEAR(A531),MONTH(A531),1))</f>
        <v/>
      </c>
      <c r="K531" s="23" t="str">
        <f aca="false">IF(A531="","",IF(G531&lt;&gt;"",G531,IFERROR(INDEX(Accounts!$D$2:$D$40,MATCH(B531,Accounts!$A$2:$A$40,0)),"Household")))</f>
        <v/>
      </c>
      <c r="L531" s="25" t="str">
        <f aca="false">IF(F531="","",SUMIFS($D$2:$D$3001,$F$2:$F$3001,F531))</f>
        <v/>
      </c>
      <c r="M531" s="23" t="str">
        <f aca="false">IF(A531="","",IF(E531="","Uncategorized",IF(I531="Unknown","Unknown category",IF(AND(I531="Transfer",F531=""),"Transfer needs ID",IF(AND(F531&lt;&gt;"",ABS(N(L531))&gt;0.009),"Unmatched transfer",IF(AND(LEFT(E531,6)="Rental",K531="Household"),"Rental row needs property",""))))))</f>
        <v/>
      </c>
    </row>
    <row r="532" customFormat="false" ht="15" hidden="false" customHeight="false" outlineLevel="0" collapsed="false">
      <c r="A532" s="21"/>
      <c r="D532" s="22"/>
      <c r="I532" s="23" t="str">
        <f aca="false">IF(E532="","",IFERROR(INDEX(Categories!$A$2:$A$200,MATCH(E532,Categories!$B$2:$B$200,0)),"Unknown"))</f>
        <v/>
      </c>
      <c r="J532" s="24" t="str">
        <f aca="false">IF(A532="","",DATE(YEAR(A532),MONTH(A532),1))</f>
        <v/>
      </c>
      <c r="K532" s="23" t="str">
        <f aca="false">IF(A532="","",IF(G532&lt;&gt;"",G532,IFERROR(INDEX(Accounts!$D$2:$D$40,MATCH(B532,Accounts!$A$2:$A$40,0)),"Household")))</f>
        <v/>
      </c>
      <c r="L532" s="25" t="str">
        <f aca="false">IF(F532="","",SUMIFS($D$2:$D$3001,$F$2:$F$3001,F532))</f>
        <v/>
      </c>
      <c r="M532" s="23" t="str">
        <f aca="false">IF(A532="","",IF(E532="","Uncategorized",IF(I532="Unknown","Unknown category",IF(AND(I532="Transfer",F532=""),"Transfer needs ID",IF(AND(F532&lt;&gt;"",ABS(N(L532))&gt;0.009),"Unmatched transfer",IF(AND(LEFT(E532,6)="Rental",K532="Household"),"Rental row needs property",""))))))</f>
        <v/>
      </c>
    </row>
    <row r="533" customFormat="false" ht="15" hidden="false" customHeight="false" outlineLevel="0" collapsed="false">
      <c r="A533" s="21"/>
      <c r="D533" s="22"/>
      <c r="I533" s="23" t="str">
        <f aca="false">IF(E533="","",IFERROR(INDEX(Categories!$A$2:$A$200,MATCH(E533,Categories!$B$2:$B$200,0)),"Unknown"))</f>
        <v/>
      </c>
      <c r="J533" s="24" t="str">
        <f aca="false">IF(A533="","",DATE(YEAR(A533),MONTH(A533),1))</f>
        <v/>
      </c>
      <c r="K533" s="23" t="str">
        <f aca="false">IF(A533="","",IF(G533&lt;&gt;"",G533,IFERROR(INDEX(Accounts!$D$2:$D$40,MATCH(B533,Accounts!$A$2:$A$40,0)),"Household")))</f>
        <v/>
      </c>
      <c r="L533" s="25" t="str">
        <f aca="false">IF(F533="","",SUMIFS($D$2:$D$3001,$F$2:$F$3001,F533))</f>
        <v/>
      </c>
      <c r="M533" s="23" t="str">
        <f aca="false">IF(A533="","",IF(E533="","Uncategorized",IF(I533="Unknown","Unknown category",IF(AND(I533="Transfer",F533=""),"Transfer needs ID",IF(AND(F533&lt;&gt;"",ABS(N(L533))&gt;0.009),"Unmatched transfer",IF(AND(LEFT(E533,6)="Rental",K533="Household"),"Rental row needs property",""))))))</f>
        <v/>
      </c>
    </row>
    <row r="534" customFormat="false" ht="15" hidden="false" customHeight="false" outlineLevel="0" collapsed="false">
      <c r="A534" s="21"/>
      <c r="D534" s="22"/>
      <c r="I534" s="23" t="str">
        <f aca="false">IF(E534="","",IFERROR(INDEX(Categories!$A$2:$A$200,MATCH(E534,Categories!$B$2:$B$200,0)),"Unknown"))</f>
        <v/>
      </c>
      <c r="J534" s="24" t="str">
        <f aca="false">IF(A534="","",DATE(YEAR(A534),MONTH(A534),1))</f>
        <v/>
      </c>
      <c r="K534" s="23" t="str">
        <f aca="false">IF(A534="","",IF(G534&lt;&gt;"",G534,IFERROR(INDEX(Accounts!$D$2:$D$40,MATCH(B534,Accounts!$A$2:$A$40,0)),"Household")))</f>
        <v/>
      </c>
      <c r="L534" s="25" t="str">
        <f aca="false">IF(F534="","",SUMIFS($D$2:$D$3001,$F$2:$F$3001,F534))</f>
        <v/>
      </c>
      <c r="M534" s="23" t="str">
        <f aca="false">IF(A534="","",IF(E534="","Uncategorized",IF(I534="Unknown","Unknown category",IF(AND(I534="Transfer",F534=""),"Transfer needs ID",IF(AND(F534&lt;&gt;"",ABS(N(L534))&gt;0.009),"Unmatched transfer",IF(AND(LEFT(E534,6)="Rental",K534="Household"),"Rental row needs property",""))))))</f>
        <v/>
      </c>
    </row>
    <row r="535" customFormat="false" ht="15" hidden="false" customHeight="false" outlineLevel="0" collapsed="false">
      <c r="A535" s="21"/>
      <c r="D535" s="22"/>
      <c r="I535" s="23" t="str">
        <f aca="false">IF(E535="","",IFERROR(INDEX(Categories!$A$2:$A$200,MATCH(E535,Categories!$B$2:$B$200,0)),"Unknown"))</f>
        <v/>
      </c>
      <c r="J535" s="24" t="str">
        <f aca="false">IF(A535="","",DATE(YEAR(A535),MONTH(A535),1))</f>
        <v/>
      </c>
      <c r="K535" s="23" t="str">
        <f aca="false">IF(A535="","",IF(G535&lt;&gt;"",G535,IFERROR(INDEX(Accounts!$D$2:$D$40,MATCH(B535,Accounts!$A$2:$A$40,0)),"Household")))</f>
        <v/>
      </c>
      <c r="L535" s="25" t="str">
        <f aca="false">IF(F535="","",SUMIFS($D$2:$D$3001,$F$2:$F$3001,F535))</f>
        <v/>
      </c>
      <c r="M535" s="23" t="str">
        <f aca="false">IF(A535="","",IF(E535="","Uncategorized",IF(I535="Unknown","Unknown category",IF(AND(I535="Transfer",F535=""),"Transfer needs ID",IF(AND(F535&lt;&gt;"",ABS(N(L535))&gt;0.009),"Unmatched transfer",IF(AND(LEFT(E535,6)="Rental",K535="Household"),"Rental row needs property",""))))))</f>
        <v/>
      </c>
    </row>
    <row r="536" customFormat="false" ht="15" hidden="false" customHeight="false" outlineLevel="0" collapsed="false">
      <c r="A536" s="21"/>
      <c r="D536" s="22"/>
      <c r="I536" s="23" t="str">
        <f aca="false">IF(E536="","",IFERROR(INDEX(Categories!$A$2:$A$200,MATCH(E536,Categories!$B$2:$B$200,0)),"Unknown"))</f>
        <v/>
      </c>
      <c r="J536" s="24" t="str">
        <f aca="false">IF(A536="","",DATE(YEAR(A536),MONTH(A536),1))</f>
        <v/>
      </c>
      <c r="K536" s="23" t="str">
        <f aca="false">IF(A536="","",IF(G536&lt;&gt;"",G536,IFERROR(INDEX(Accounts!$D$2:$D$40,MATCH(B536,Accounts!$A$2:$A$40,0)),"Household")))</f>
        <v/>
      </c>
      <c r="L536" s="25" t="str">
        <f aca="false">IF(F536="","",SUMIFS($D$2:$D$3001,$F$2:$F$3001,F536))</f>
        <v/>
      </c>
      <c r="M536" s="23" t="str">
        <f aca="false">IF(A536="","",IF(E536="","Uncategorized",IF(I536="Unknown","Unknown category",IF(AND(I536="Transfer",F536=""),"Transfer needs ID",IF(AND(F536&lt;&gt;"",ABS(N(L536))&gt;0.009),"Unmatched transfer",IF(AND(LEFT(E536,6)="Rental",K536="Household"),"Rental row needs property",""))))))</f>
        <v/>
      </c>
    </row>
    <row r="537" customFormat="false" ht="15" hidden="false" customHeight="false" outlineLevel="0" collapsed="false">
      <c r="A537" s="21"/>
      <c r="D537" s="22"/>
      <c r="I537" s="23" t="str">
        <f aca="false">IF(E537="","",IFERROR(INDEX(Categories!$A$2:$A$200,MATCH(E537,Categories!$B$2:$B$200,0)),"Unknown"))</f>
        <v/>
      </c>
      <c r="J537" s="24" t="str">
        <f aca="false">IF(A537="","",DATE(YEAR(A537),MONTH(A537),1))</f>
        <v/>
      </c>
      <c r="K537" s="23" t="str">
        <f aca="false">IF(A537="","",IF(G537&lt;&gt;"",G537,IFERROR(INDEX(Accounts!$D$2:$D$40,MATCH(B537,Accounts!$A$2:$A$40,0)),"Household")))</f>
        <v/>
      </c>
      <c r="L537" s="25" t="str">
        <f aca="false">IF(F537="","",SUMIFS($D$2:$D$3001,$F$2:$F$3001,F537))</f>
        <v/>
      </c>
      <c r="M537" s="23" t="str">
        <f aca="false">IF(A537="","",IF(E537="","Uncategorized",IF(I537="Unknown","Unknown category",IF(AND(I537="Transfer",F537=""),"Transfer needs ID",IF(AND(F537&lt;&gt;"",ABS(N(L537))&gt;0.009),"Unmatched transfer",IF(AND(LEFT(E537,6)="Rental",K537="Household"),"Rental row needs property",""))))))</f>
        <v/>
      </c>
    </row>
    <row r="538" customFormat="false" ht="15" hidden="false" customHeight="false" outlineLevel="0" collapsed="false">
      <c r="A538" s="21"/>
      <c r="D538" s="22"/>
      <c r="I538" s="23" t="str">
        <f aca="false">IF(E538="","",IFERROR(INDEX(Categories!$A$2:$A$200,MATCH(E538,Categories!$B$2:$B$200,0)),"Unknown"))</f>
        <v/>
      </c>
      <c r="J538" s="24" t="str">
        <f aca="false">IF(A538="","",DATE(YEAR(A538),MONTH(A538),1))</f>
        <v/>
      </c>
      <c r="K538" s="23" t="str">
        <f aca="false">IF(A538="","",IF(G538&lt;&gt;"",G538,IFERROR(INDEX(Accounts!$D$2:$D$40,MATCH(B538,Accounts!$A$2:$A$40,0)),"Household")))</f>
        <v/>
      </c>
      <c r="L538" s="25" t="str">
        <f aca="false">IF(F538="","",SUMIFS($D$2:$D$3001,$F$2:$F$3001,F538))</f>
        <v/>
      </c>
      <c r="M538" s="23" t="str">
        <f aca="false">IF(A538="","",IF(E538="","Uncategorized",IF(I538="Unknown","Unknown category",IF(AND(I538="Transfer",F538=""),"Transfer needs ID",IF(AND(F538&lt;&gt;"",ABS(N(L538))&gt;0.009),"Unmatched transfer",IF(AND(LEFT(E538,6)="Rental",K538="Household"),"Rental row needs property",""))))))</f>
        <v/>
      </c>
    </row>
    <row r="539" customFormat="false" ht="15" hidden="false" customHeight="false" outlineLevel="0" collapsed="false">
      <c r="A539" s="21"/>
      <c r="D539" s="22"/>
      <c r="I539" s="23" t="str">
        <f aca="false">IF(E539="","",IFERROR(INDEX(Categories!$A$2:$A$200,MATCH(E539,Categories!$B$2:$B$200,0)),"Unknown"))</f>
        <v/>
      </c>
      <c r="J539" s="24" t="str">
        <f aca="false">IF(A539="","",DATE(YEAR(A539),MONTH(A539),1))</f>
        <v/>
      </c>
      <c r="K539" s="23" t="str">
        <f aca="false">IF(A539="","",IF(G539&lt;&gt;"",G539,IFERROR(INDEX(Accounts!$D$2:$D$40,MATCH(B539,Accounts!$A$2:$A$40,0)),"Household")))</f>
        <v/>
      </c>
      <c r="L539" s="25" t="str">
        <f aca="false">IF(F539="","",SUMIFS($D$2:$D$3001,$F$2:$F$3001,F539))</f>
        <v/>
      </c>
      <c r="M539" s="23" t="str">
        <f aca="false">IF(A539="","",IF(E539="","Uncategorized",IF(I539="Unknown","Unknown category",IF(AND(I539="Transfer",F539=""),"Transfer needs ID",IF(AND(F539&lt;&gt;"",ABS(N(L539))&gt;0.009),"Unmatched transfer",IF(AND(LEFT(E539,6)="Rental",K539="Household"),"Rental row needs property",""))))))</f>
        <v/>
      </c>
    </row>
    <row r="540" customFormat="false" ht="15" hidden="false" customHeight="false" outlineLevel="0" collapsed="false">
      <c r="A540" s="21"/>
      <c r="D540" s="22"/>
      <c r="I540" s="23" t="str">
        <f aca="false">IF(E540="","",IFERROR(INDEX(Categories!$A$2:$A$200,MATCH(E540,Categories!$B$2:$B$200,0)),"Unknown"))</f>
        <v/>
      </c>
      <c r="J540" s="24" t="str">
        <f aca="false">IF(A540="","",DATE(YEAR(A540),MONTH(A540),1))</f>
        <v/>
      </c>
      <c r="K540" s="23" t="str">
        <f aca="false">IF(A540="","",IF(G540&lt;&gt;"",G540,IFERROR(INDEX(Accounts!$D$2:$D$40,MATCH(B540,Accounts!$A$2:$A$40,0)),"Household")))</f>
        <v/>
      </c>
      <c r="L540" s="25" t="str">
        <f aca="false">IF(F540="","",SUMIFS($D$2:$D$3001,$F$2:$F$3001,F540))</f>
        <v/>
      </c>
      <c r="M540" s="23" t="str">
        <f aca="false">IF(A540="","",IF(E540="","Uncategorized",IF(I540="Unknown","Unknown category",IF(AND(I540="Transfer",F540=""),"Transfer needs ID",IF(AND(F540&lt;&gt;"",ABS(N(L540))&gt;0.009),"Unmatched transfer",IF(AND(LEFT(E540,6)="Rental",K540="Household"),"Rental row needs property",""))))))</f>
        <v/>
      </c>
    </row>
    <row r="541" customFormat="false" ht="15" hidden="false" customHeight="false" outlineLevel="0" collapsed="false">
      <c r="A541" s="21"/>
      <c r="D541" s="22"/>
      <c r="I541" s="23" t="str">
        <f aca="false">IF(E541="","",IFERROR(INDEX(Categories!$A$2:$A$200,MATCH(E541,Categories!$B$2:$B$200,0)),"Unknown"))</f>
        <v/>
      </c>
      <c r="J541" s="24" t="str">
        <f aca="false">IF(A541="","",DATE(YEAR(A541),MONTH(A541),1))</f>
        <v/>
      </c>
      <c r="K541" s="23" t="str">
        <f aca="false">IF(A541="","",IF(G541&lt;&gt;"",G541,IFERROR(INDEX(Accounts!$D$2:$D$40,MATCH(B541,Accounts!$A$2:$A$40,0)),"Household")))</f>
        <v/>
      </c>
      <c r="L541" s="25" t="str">
        <f aca="false">IF(F541="","",SUMIFS($D$2:$D$3001,$F$2:$F$3001,F541))</f>
        <v/>
      </c>
      <c r="M541" s="23" t="str">
        <f aca="false">IF(A541="","",IF(E541="","Uncategorized",IF(I541="Unknown","Unknown category",IF(AND(I541="Transfer",F541=""),"Transfer needs ID",IF(AND(F541&lt;&gt;"",ABS(N(L541))&gt;0.009),"Unmatched transfer",IF(AND(LEFT(E541,6)="Rental",K541="Household"),"Rental row needs property",""))))))</f>
        <v/>
      </c>
    </row>
    <row r="542" customFormat="false" ht="15" hidden="false" customHeight="false" outlineLevel="0" collapsed="false">
      <c r="A542" s="21"/>
      <c r="D542" s="22"/>
      <c r="I542" s="23" t="str">
        <f aca="false">IF(E542="","",IFERROR(INDEX(Categories!$A$2:$A$200,MATCH(E542,Categories!$B$2:$B$200,0)),"Unknown"))</f>
        <v/>
      </c>
      <c r="J542" s="24" t="str">
        <f aca="false">IF(A542="","",DATE(YEAR(A542),MONTH(A542),1))</f>
        <v/>
      </c>
      <c r="K542" s="23" t="str">
        <f aca="false">IF(A542="","",IF(G542&lt;&gt;"",G542,IFERROR(INDEX(Accounts!$D$2:$D$40,MATCH(B542,Accounts!$A$2:$A$40,0)),"Household")))</f>
        <v/>
      </c>
      <c r="L542" s="25" t="str">
        <f aca="false">IF(F542="","",SUMIFS($D$2:$D$3001,$F$2:$F$3001,F542))</f>
        <v/>
      </c>
      <c r="M542" s="23" t="str">
        <f aca="false">IF(A542="","",IF(E542="","Uncategorized",IF(I542="Unknown","Unknown category",IF(AND(I542="Transfer",F542=""),"Transfer needs ID",IF(AND(F542&lt;&gt;"",ABS(N(L542))&gt;0.009),"Unmatched transfer",IF(AND(LEFT(E542,6)="Rental",K542="Household"),"Rental row needs property",""))))))</f>
        <v/>
      </c>
    </row>
    <row r="543" customFormat="false" ht="15" hidden="false" customHeight="false" outlineLevel="0" collapsed="false">
      <c r="A543" s="21"/>
      <c r="D543" s="22"/>
      <c r="I543" s="23" t="str">
        <f aca="false">IF(E543="","",IFERROR(INDEX(Categories!$A$2:$A$200,MATCH(E543,Categories!$B$2:$B$200,0)),"Unknown"))</f>
        <v/>
      </c>
      <c r="J543" s="24" t="str">
        <f aca="false">IF(A543="","",DATE(YEAR(A543),MONTH(A543),1))</f>
        <v/>
      </c>
      <c r="K543" s="23" t="str">
        <f aca="false">IF(A543="","",IF(G543&lt;&gt;"",G543,IFERROR(INDEX(Accounts!$D$2:$D$40,MATCH(B543,Accounts!$A$2:$A$40,0)),"Household")))</f>
        <v/>
      </c>
      <c r="L543" s="25" t="str">
        <f aca="false">IF(F543="","",SUMIFS($D$2:$D$3001,$F$2:$F$3001,F543))</f>
        <v/>
      </c>
      <c r="M543" s="23" t="str">
        <f aca="false">IF(A543="","",IF(E543="","Uncategorized",IF(I543="Unknown","Unknown category",IF(AND(I543="Transfer",F543=""),"Transfer needs ID",IF(AND(F543&lt;&gt;"",ABS(N(L543))&gt;0.009),"Unmatched transfer",IF(AND(LEFT(E543,6)="Rental",K543="Household"),"Rental row needs property",""))))))</f>
        <v/>
      </c>
    </row>
    <row r="544" customFormat="false" ht="15" hidden="false" customHeight="false" outlineLevel="0" collapsed="false">
      <c r="A544" s="21"/>
      <c r="D544" s="22"/>
      <c r="I544" s="23" t="str">
        <f aca="false">IF(E544="","",IFERROR(INDEX(Categories!$A$2:$A$200,MATCH(E544,Categories!$B$2:$B$200,0)),"Unknown"))</f>
        <v/>
      </c>
      <c r="J544" s="24" t="str">
        <f aca="false">IF(A544="","",DATE(YEAR(A544),MONTH(A544),1))</f>
        <v/>
      </c>
      <c r="K544" s="23" t="str">
        <f aca="false">IF(A544="","",IF(G544&lt;&gt;"",G544,IFERROR(INDEX(Accounts!$D$2:$D$40,MATCH(B544,Accounts!$A$2:$A$40,0)),"Household")))</f>
        <v/>
      </c>
      <c r="L544" s="25" t="str">
        <f aca="false">IF(F544="","",SUMIFS($D$2:$D$3001,$F$2:$F$3001,F544))</f>
        <v/>
      </c>
      <c r="M544" s="23" t="str">
        <f aca="false">IF(A544="","",IF(E544="","Uncategorized",IF(I544="Unknown","Unknown category",IF(AND(I544="Transfer",F544=""),"Transfer needs ID",IF(AND(F544&lt;&gt;"",ABS(N(L544))&gt;0.009),"Unmatched transfer",IF(AND(LEFT(E544,6)="Rental",K544="Household"),"Rental row needs property",""))))))</f>
        <v/>
      </c>
    </row>
    <row r="545" customFormat="false" ht="15" hidden="false" customHeight="false" outlineLevel="0" collapsed="false">
      <c r="A545" s="21"/>
      <c r="D545" s="22"/>
      <c r="I545" s="23" t="str">
        <f aca="false">IF(E545="","",IFERROR(INDEX(Categories!$A$2:$A$200,MATCH(E545,Categories!$B$2:$B$200,0)),"Unknown"))</f>
        <v/>
      </c>
      <c r="J545" s="24" t="str">
        <f aca="false">IF(A545="","",DATE(YEAR(A545),MONTH(A545),1))</f>
        <v/>
      </c>
      <c r="K545" s="23" t="str">
        <f aca="false">IF(A545="","",IF(G545&lt;&gt;"",G545,IFERROR(INDEX(Accounts!$D$2:$D$40,MATCH(B545,Accounts!$A$2:$A$40,0)),"Household")))</f>
        <v/>
      </c>
      <c r="L545" s="25" t="str">
        <f aca="false">IF(F545="","",SUMIFS($D$2:$D$3001,$F$2:$F$3001,F545))</f>
        <v/>
      </c>
      <c r="M545" s="23" t="str">
        <f aca="false">IF(A545="","",IF(E545="","Uncategorized",IF(I545="Unknown","Unknown category",IF(AND(I545="Transfer",F545=""),"Transfer needs ID",IF(AND(F545&lt;&gt;"",ABS(N(L545))&gt;0.009),"Unmatched transfer",IF(AND(LEFT(E545,6)="Rental",K545="Household"),"Rental row needs property",""))))))</f>
        <v/>
      </c>
    </row>
    <row r="546" customFormat="false" ht="15" hidden="false" customHeight="false" outlineLevel="0" collapsed="false">
      <c r="A546" s="21"/>
      <c r="D546" s="22"/>
      <c r="I546" s="23" t="str">
        <f aca="false">IF(E546="","",IFERROR(INDEX(Categories!$A$2:$A$200,MATCH(E546,Categories!$B$2:$B$200,0)),"Unknown"))</f>
        <v/>
      </c>
      <c r="J546" s="24" t="str">
        <f aca="false">IF(A546="","",DATE(YEAR(A546),MONTH(A546),1))</f>
        <v/>
      </c>
      <c r="K546" s="23" t="str">
        <f aca="false">IF(A546="","",IF(G546&lt;&gt;"",G546,IFERROR(INDEX(Accounts!$D$2:$D$40,MATCH(B546,Accounts!$A$2:$A$40,0)),"Household")))</f>
        <v/>
      </c>
      <c r="L546" s="25" t="str">
        <f aca="false">IF(F546="","",SUMIFS($D$2:$D$3001,$F$2:$F$3001,F546))</f>
        <v/>
      </c>
      <c r="M546" s="23" t="str">
        <f aca="false">IF(A546="","",IF(E546="","Uncategorized",IF(I546="Unknown","Unknown category",IF(AND(I546="Transfer",F546=""),"Transfer needs ID",IF(AND(F546&lt;&gt;"",ABS(N(L546))&gt;0.009),"Unmatched transfer",IF(AND(LEFT(E546,6)="Rental",K546="Household"),"Rental row needs property",""))))))</f>
        <v/>
      </c>
    </row>
    <row r="547" customFormat="false" ht="15" hidden="false" customHeight="false" outlineLevel="0" collapsed="false">
      <c r="A547" s="21"/>
      <c r="D547" s="22"/>
      <c r="I547" s="23" t="str">
        <f aca="false">IF(E547="","",IFERROR(INDEX(Categories!$A$2:$A$200,MATCH(E547,Categories!$B$2:$B$200,0)),"Unknown"))</f>
        <v/>
      </c>
      <c r="J547" s="24" t="str">
        <f aca="false">IF(A547="","",DATE(YEAR(A547),MONTH(A547),1))</f>
        <v/>
      </c>
      <c r="K547" s="23" t="str">
        <f aca="false">IF(A547="","",IF(G547&lt;&gt;"",G547,IFERROR(INDEX(Accounts!$D$2:$D$40,MATCH(B547,Accounts!$A$2:$A$40,0)),"Household")))</f>
        <v/>
      </c>
      <c r="L547" s="25" t="str">
        <f aca="false">IF(F547="","",SUMIFS($D$2:$D$3001,$F$2:$F$3001,F547))</f>
        <v/>
      </c>
      <c r="M547" s="23" t="str">
        <f aca="false">IF(A547="","",IF(E547="","Uncategorized",IF(I547="Unknown","Unknown category",IF(AND(I547="Transfer",F547=""),"Transfer needs ID",IF(AND(F547&lt;&gt;"",ABS(N(L547))&gt;0.009),"Unmatched transfer",IF(AND(LEFT(E547,6)="Rental",K547="Household"),"Rental row needs property",""))))))</f>
        <v/>
      </c>
    </row>
    <row r="548" customFormat="false" ht="15" hidden="false" customHeight="false" outlineLevel="0" collapsed="false">
      <c r="A548" s="21"/>
      <c r="D548" s="22"/>
      <c r="I548" s="23" t="str">
        <f aca="false">IF(E548="","",IFERROR(INDEX(Categories!$A$2:$A$200,MATCH(E548,Categories!$B$2:$B$200,0)),"Unknown"))</f>
        <v/>
      </c>
      <c r="J548" s="24" t="str">
        <f aca="false">IF(A548="","",DATE(YEAR(A548),MONTH(A548),1))</f>
        <v/>
      </c>
      <c r="K548" s="23" t="str">
        <f aca="false">IF(A548="","",IF(G548&lt;&gt;"",G548,IFERROR(INDEX(Accounts!$D$2:$D$40,MATCH(B548,Accounts!$A$2:$A$40,0)),"Household")))</f>
        <v/>
      </c>
      <c r="L548" s="25" t="str">
        <f aca="false">IF(F548="","",SUMIFS($D$2:$D$3001,$F$2:$F$3001,F548))</f>
        <v/>
      </c>
      <c r="M548" s="23" t="str">
        <f aca="false">IF(A548="","",IF(E548="","Uncategorized",IF(I548="Unknown","Unknown category",IF(AND(I548="Transfer",F548=""),"Transfer needs ID",IF(AND(F548&lt;&gt;"",ABS(N(L548))&gt;0.009),"Unmatched transfer",IF(AND(LEFT(E548,6)="Rental",K548="Household"),"Rental row needs property",""))))))</f>
        <v/>
      </c>
    </row>
    <row r="549" customFormat="false" ht="15" hidden="false" customHeight="false" outlineLevel="0" collapsed="false">
      <c r="A549" s="21"/>
      <c r="D549" s="22"/>
      <c r="I549" s="23" t="str">
        <f aca="false">IF(E549="","",IFERROR(INDEX(Categories!$A$2:$A$200,MATCH(E549,Categories!$B$2:$B$200,0)),"Unknown"))</f>
        <v/>
      </c>
      <c r="J549" s="24" t="str">
        <f aca="false">IF(A549="","",DATE(YEAR(A549),MONTH(A549),1))</f>
        <v/>
      </c>
      <c r="K549" s="23" t="str">
        <f aca="false">IF(A549="","",IF(G549&lt;&gt;"",G549,IFERROR(INDEX(Accounts!$D$2:$D$40,MATCH(B549,Accounts!$A$2:$A$40,0)),"Household")))</f>
        <v/>
      </c>
      <c r="L549" s="25" t="str">
        <f aca="false">IF(F549="","",SUMIFS($D$2:$D$3001,$F$2:$F$3001,F549))</f>
        <v/>
      </c>
      <c r="M549" s="23" t="str">
        <f aca="false">IF(A549="","",IF(E549="","Uncategorized",IF(I549="Unknown","Unknown category",IF(AND(I549="Transfer",F549=""),"Transfer needs ID",IF(AND(F549&lt;&gt;"",ABS(N(L549))&gt;0.009),"Unmatched transfer",IF(AND(LEFT(E549,6)="Rental",K549="Household"),"Rental row needs property",""))))))</f>
        <v/>
      </c>
    </row>
    <row r="550" customFormat="false" ht="15" hidden="false" customHeight="false" outlineLevel="0" collapsed="false">
      <c r="A550" s="21"/>
      <c r="D550" s="22"/>
      <c r="I550" s="23" t="str">
        <f aca="false">IF(E550="","",IFERROR(INDEX(Categories!$A$2:$A$200,MATCH(E550,Categories!$B$2:$B$200,0)),"Unknown"))</f>
        <v/>
      </c>
      <c r="J550" s="24" t="str">
        <f aca="false">IF(A550="","",DATE(YEAR(A550),MONTH(A550),1))</f>
        <v/>
      </c>
      <c r="K550" s="23" t="str">
        <f aca="false">IF(A550="","",IF(G550&lt;&gt;"",G550,IFERROR(INDEX(Accounts!$D$2:$D$40,MATCH(B550,Accounts!$A$2:$A$40,0)),"Household")))</f>
        <v/>
      </c>
      <c r="L550" s="25" t="str">
        <f aca="false">IF(F550="","",SUMIFS($D$2:$D$3001,$F$2:$F$3001,F550))</f>
        <v/>
      </c>
      <c r="M550" s="23" t="str">
        <f aca="false">IF(A550="","",IF(E550="","Uncategorized",IF(I550="Unknown","Unknown category",IF(AND(I550="Transfer",F550=""),"Transfer needs ID",IF(AND(F550&lt;&gt;"",ABS(N(L550))&gt;0.009),"Unmatched transfer",IF(AND(LEFT(E550,6)="Rental",K550="Household"),"Rental row needs property",""))))))</f>
        <v/>
      </c>
    </row>
    <row r="551" customFormat="false" ht="15" hidden="false" customHeight="false" outlineLevel="0" collapsed="false">
      <c r="A551" s="21"/>
      <c r="D551" s="22"/>
      <c r="I551" s="23" t="str">
        <f aca="false">IF(E551="","",IFERROR(INDEX(Categories!$A$2:$A$200,MATCH(E551,Categories!$B$2:$B$200,0)),"Unknown"))</f>
        <v/>
      </c>
      <c r="J551" s="24" t="str">
        <f aca="false">IF(A551="","",DATE(YEAR(A551),MONTH(A551),1))</f>
        <v/>
      </c>
      <c r="K551" s="23" t="str">
        <f aca="false">IF(A551="","",IF(G551&lt;&gt;"",G551,IFERROR(INDEX(Accounts!$D$2:$D$40,MATCH(B551,Accounts!$A$2:$A$40,0)),"Household")))</f>
        <v/>
      </c>
      <c r="L551" s="25" t="str">
        <f aca="false">IF(F551="","",SUMIFS($D$2:$D$3001,$F$2:$F$3001,F551))</f>
        <v/>
      </c>
      <c r="M551" s="23" t="str">
        <f aca="false">IF(A551="","",IF(E551="","Uncategorized",IF(I551="Unknown","Unknown category",IF(AND(I551="Transfer",F551=""),"Transfer needs ID",IF(AND(F551&lt;&gt;"",ABS(N(L551))&gt;0.009),"Unmatched transfer",IF(AND(LEFT(E551,6)="Rental",K551="Household"),"Rental row needs property",""))))))</f>
        <v/>
      </c>
    </row>
    <row r="552" customFormat="false" ht="15" hidden="false" customHeight="false" outlineLevel="0" collapsed="false">
      <c r="A552" s="21"/>
      <c r="D552" s="22"/>
      <c r="I552" s="23" t="str">
        <f aca="false">IF(E552="","",IFERROR(INDEX(Categories!$A$2:$A$200,MATCH(E552,Categories!$B$2:$B$200,0)),"Unknown"))</f>
        <v/>
      </c>
      <c r="J552" s="24" t="str">
        <f aca="false">IF(A552="","",DATE(YEAR(A552),MONTH(A552),1))</f>
        <v/>
      </c>
      <c r="K552" s="23" t="str">
        <f aca="false">IF(A552="","",IF(G552&lt;&gt;"",G552,IFERROR(INDEX(Accounts!$D$2:$D$40,MATCH(B552,Accounts!$A$2:$A$40,0)),"Household")))</f>
        <v/>
      </c>
      <c r="L552" s="25" t="str">
        <f aca="false">IF(F552="","",SUMIFS($D$2:$D$3001,$F$2:$F$3001,F552))</f>
        <v/>
      </c>
      <c r="M552" s="23" t="str">
        <f aca="false">IF(A552="","",IF(E552="","Uncategorized",IF(I552="Unknown","Unknown category",IF(AND(I552="Transfer",F552=""),"Transfer needs ID",IF(AND(F552&lt;&gt;"",ABS(N(L552))&gt;0.009),"Unmatched transfer",IF(AND(LEFT(E552,6)="Rental",K552="Household"),"Rental row needs property",""))))))</f>
        <v/>
      </c>
    </row>
    <row r="553" customFormat="false" ht="15" hidden="false" customHeight="false" outlineLevel="0" collapsed="false">
      <c r="A553" s="21"/>
      <c r="D553" s="22"/>
      <c r="I553" s="23" t="str">
        <f aca="false">IF(E553="","",IFERROR(INDEX(Categories!$A$2:$A$200,MATCH(E553,Categories!$B$2:$B$200,0)),"Unknown"))</f>
        <v/>
      </c>
      <c r="J553" s="24" t="str">
        <f aca="false">IF(A553="","",DATE(YEAR(A553),MONTH(A553),1))</f>
        <v/>
      </c>
      <c r="K553" s="23" t="str">
        <f aca="false">IF(A553="","",IF(G553&lt;&gt;"",G553,IFERROR(INDEX(Accounts!$D$2:$D$40,MATCH(B553,Accounts!$A$2:$A$40,0)),"Household")))</f>
        <v/>
      </c>
      <c r="L553" s="25" t="str">
        <f aca="false">IF(F553="","",SUMIFS($D$2:$D$3001,$F$2:$F$3001,F553))</f>
        <v/>
      </c>
      <c r="M553" s="23" t="str">
        <f aca="false">IF(A553="","",IF(E553="","Uncategorized",IF(I553="Unknown","Unknown category",IF(AND(I553="Transfer",F553=""),"Transfer needs ID",IF(AND(F553&lt;&gt;"",ABS(N(L553))&gt;0.009),"Unmatched transfer",IF(AND(LEFT(E553,6)="Rental",K553="Household"),"Rental row needs property",""))))))</f>
        <v/>
      </c>
    </row>
    <row r="554" customFormat="false" ht="15" hidden="false" customHeight="false" outlineLevel="0" collapsed="false">
      <c r="A554" s="21"/>
      <c r="D554" s="22"/>
      <c r="I554" s="23" t="str">
        <f aca="false">IF(E554="","",IFERROR(INDEX(Categories!$A$2:$A$200,MATCH(E554,Categories!$B$2:$B$200,0)),"Unknown"))</f>
        <v/>
      </c>
      <c r="J554" s="24" t="str">
        <f aca="false">IF(A554="","",DATE(YEAR(A554),MONTH(A554),1))</f>
        <v/>
      </c>
      <c r="K554" s="23" t="str">
        <f aca="false">IF(A554="","",IF(G554&lt;&gt;"",G554,IFERROR(INDEX(Accounts!$D$2:$D$40,MATCH(B554,Accounts!$A$2:$A$40,0)),"Household")))</f>
        <v/>
      </c>
      <c r="L554" s="25" t="str">
        <f aca="false">IF(F554="","",SUMIFS($D$2:$D$3001,$F$2:$F$3001,F554))</f>
        <v/>
      </c>
      <c r="M554" s="23" t="str">
        <f aca="false">IF(A554="","",IF(E554="","Uncategorized",IF(I554="Unknown","Unknown category",IF(AND(I554="Transfer",F554=""),"Transfer needs ID",IF(AND(F554&lt;&gt;"",ABS(N(L554))&gt;0.009),"Unmatched transfer",IF(AND(LEFT(E554,6)="Rental",K554="Household"),"Rental row needs property",""))))))</f>
        <v/>
      </c>
    </row>
    <row r="555" customFormat="false" ht="15" hidden="false" customHeight="false" outlineLevel="0" collapsed="false">
      <c r="A555" s="21"/>
      <c r="D555" s="22"/>
      <c r="I555" s="23" t="str">
        <f aca="false">IF(E555="","",IFERROR(INDEX(Categories!$A$2:$A$200,MATCH(E555,Categories!$B$2:$B$200,0)),"Unknown"))</f>
        <v/>
      </c>
      <c r="J555" s="24" t="str">
        <f aca="false">IF(A555="","",DATE(YEAR(A555),MONTH(A555),1))</f>
        <v/>
      </c>
      <c r="K555" s="23" t="str">
        <f aca="false">IF(A555="","",IF(G555&lt;&gt;"",G555,IFERROR(INDEX(Accounts!$D$2:$D$40,MATCH(B555,Accounts!$A$2:$A$40,0)),"Household")))</f>
        <v/>
      </c>
      <c r="L555" s="25" t="str">
        <f aca="false">IF(F555="","",SUMIFS($D$2:$D$3001,$F$2:$F$3001,F555))</f>
        <v/>
      </c>
      <c r="M555" s="23" t="str">
        <f aca="false">IF(A555="","",IF(E555="","Uncategorized",IF(I555="Unknown","Unknown category",IF(AND(I555="Transfer",F555=""),"Transfer needs ID",IF(AND(F555&lt;&gt;"",ABS(N(L555))&gt;0.009),"Unmatched transfer",IF(AND(LEFT(E555,6)="Rental",K555="Household"),"Rental row needs property",""))))))</f>
        <v/>
      </c>
    </row>
    <row r="556" customFormat="false" ht="15" hidden="false" customHeight="false" outlineLevel="0" collapsed="false">
      <c r="A556" s="21"/>
      <c r="D556" s="22"/>
      <c r="I556" s="23" t="str">
        <f aca="false">IF(E556="","",IFERROR(INDEX(Categories!$A$2:$A$200,MATCH(E556,Categories!$B$2:$B$200,0)),"Unknown"))</f>
        <v/>
      </c>
      <c r="J556" s="24" t="str">
        <f aca="false">IF(A556="","",DATE(YEAR(A556),MONTH(A556),1))</f>
        <v/>
      </c>
      <c r="K556" s="23" t="str">
        <f aca="false">IF(A556="","",IF(G556&lt;&gt;"",G556,IFERROR(INDEX(Accounts!$D$2:$D$40,MATCH(B556,Accounts!$A$2:$A$40,0)),"Household")))</f>
        <v/>
      </c>
      <c r="L556" s="25" t="str">
        <f aca="false">IF(F556="","",SUMIFS($D$2:$D$3001,$F$2:$F$3001,F556))</f>
        <v/>
      </c>
      <c r="M556" s="23" t="str">
        <f aca="false">IF(A556="","",IF(E556="","Uncategorized",IF(I556="Unknown","Unknown category",IF(AND(I556="Transfer",F556=""),"Transfer needs ID",IF(AND(F556&lt;&gt;"",ABS(N(L556))&gt;0.009),"Unmatched transfer",IF(AND(LEFT(E556,6)="Rental",K556="Household"),"Rental row needs property",""))))))</f>
        <v/>
      </c>
    </row>
    <row r="557" customFormat="false" ht="15" hidden="false" customHeight="false" outlineLevel="0" collapsed="false">
      <c r="A557" s="21"/>
      <c r="D557" s="22"/>
      <c r="I557" s="23" t="str">
        <f aca="false">IF(E557="","",IFERROR(INDEX(Categories!$A$2:$A$200,MATCH(E557,Categories!$B$2:$B$200,0)),"Unknown"))</f>
        <v/>
      </c>
      <c r="J557" s="24" t="str">
        <f aca="false">IF(A557="","",DATE(YEAR(A557),MONTH(A557),1))</f>
        <v/>
      </c>
      <c r="K557" s="23" t="str">
        <f aca="false">IF(A557="","",IF(G557&lt;&gt;"",G557,IFERROR(INDEX(Accounts!$D$2:$D$40,MATCH(B557,Accounts!$A$2:$A$40,0)),"Household")))</f>
        <v/>
      </c>
      <c r="L557" s="25" t="str">
        <f aca="false">IF(F557="","",SUMIFS($D$2:$D$3001,$F$2:$F$3001,F557))</f>
        <v/>
      </c>
      <c r="M557" s="23" t="str">
        <f aca="false">IF(A557="","",IF(E557="","Uncategorized",IF(I557="Unknown","Unknown category",IF(AND(I557="Transfer",F557=""),"Transfer needs ID",IF(AND(F557&lt;&gt;"",ABS(N(L557))&gt;0.009),"Unmatched transfer",IF(AND(LEFT(E557,6)="Rental",K557="Household"),"Rental row needs property",""))))))</f>
        <v/>
      </c>
    </row>
    <row r="558" customFormat="false" ht="15" hidden="false" customHeight="false" outlineLevel="0" collapsed="false">
      <c r="A558" s="21"/>
      <c r="D558" s="22"/>
      <c r="I558" s="23" t="str">
        <f aca="false">IF(E558="","",IFERROR(INDEX(Categories!$A$2:$A$200,MATCH(E558,Categories!$B$2:$B$200,0)),"Unknown"))</f>
        <v/>
      </c>
      <c r="J558" s="24" t="str">
        <f aca="false">IF(A558="","",DATE(YEAR(A558),MONTH(A558),1))</f>
        <v/>
      </c>
      <c r="K558" s="23" t="str">
        <f aca="false">IF(A558="","",IF(G558&lt;&gt;"",G558,IFERROR(INDEX(Accounts!$D$2:$D$40,MATCH(B558,Accounts!$A$2:$A$40,0)),"Household")))</f>
        <v/>
      </c>
      <c r="L558" s="25" t="str">
        <f aca="false">IF(F558="","",SUMIFS($D$2:$D$3001,$F$2:$F$3001,F558))</f>
        <v/>
      </c>
      <c r="M558" s="23" t="str">
        <f aca="false">IF(A558="","",IF(E558="","Uncategorized",IF(I558="Unknown","Unknown category",IF(AND(I558="Transfer",F558=""),"Transfer needs ID",IF(AND(F558&lt;&gt;"",ABS(N(L558))&gt;0.009),"Unmatched transfer",IF(AND(LEFT(E558,6)="Rental",K558="Household"),"Rental row needs property",""))))))</f>
        <v/>
      </c>
    </row>
    <row r="559" customFormat="false" ht="15" hidden="false" customHeight="false" outlineLevel="0" collapsed="false">
      <c r="A559" s="21"/>
      <c r="D559" s="22"/>
      <c r="I559" s="23" t="str">
        <f aca="false">IF(E559="","",IFERROR(INDEX(Categories!$A$2:$A$200,MATCH(E559,Categories!$B$2:$B$200,0)),"Unknown"))</f>
        <v/>
      </c>
      <c r="J559" s="24" t="str">
        <f aca="false">IF(A559="","",DATE(YEAR(A559),MONTH(A559),1))</f>
        <v/>
      </c>
      <c r="K559" s="23" t="str">
        <f aca="false">IF(A559="","",IF(G559&lt;&gt;"",G559,IFERROR(INDEX(Accounts!$D$2:$D$40,MATCH(B559,Accounts!$A$2:$A$40,0)),"Household")))</f>
        <v/>
      </c>
      <c r="L559" s="25" t="str">
        <f aca="false">IF(F559="","",SUMIFS($D$2:$D$3001,$F$2:$F$3001,F559))</f>
        <v/>
      </c>
      <c r="M559" s="23" t="str">
        <f aca="false">IF(A559="","",IF(E559="","Uncategorized",IF(I559="Unknown","Unknown category",IF(AND(I559="Transfer",F559=""),"Transfer needs ID",IF(AND(F559&lt;&gt;"",ABS(N(L559))&gt;0.009),"Unmatched transfer",IF(AND(LEFT(E559,6)="Rental",K559="Household"),"Rental row needs property",""))))))</f>
        <v/>
      </c>
    </row>
    <row r="560" customFormat="false" ht="15" hidden="false" customHeight="false" outlineLevel="0" collapsed="false">
      <c r="A560" s="21"/>
      <c r="D560" s="22"/>
      <c r="I560" s="23" t="str">
        <f aca="false">IF(E560="","",IFERROR(INDEX(Categories!$A$2:$A$200,MATCH(E560,Categories!$B$2:$B$200,0)),"Unknown"))</f>
        <v/>
      </c>
      <c r="J560" s="24" t="str">
        <f aca="false">IF(A560="","",DATE(YEAR(A560),MONTH(A560),1))</f>
        <v/>
      </c>
      <c r="K560" s="23" t="str">
        <f aca="false">IF(A560="","",IF(G560&lt;&gt;"",G560,IFERROR(INDEX(Accounts!$D$2:$D$40,MATCH(B560,Accounts!$A$2:$A$40,0)),"Household")))</f>
        <v/>
      </c>
      <c r="L560" s="25" t="str">
        <f aca="false">IF(F560="","",SUMIFS($D$2:$D$3001,$F$2:$F$3001,F560))</f>
        <v/>
      </c>
      <c r="M560" s="23" t="str">
        <f aca="false">IF(A560="","",IF(E560="","Uncategorized",IF(I560="Unknown","Unknown category",IF(AND(I560="Transfer",F560=""),"Transfer needs ID",IF(AND(F560&lt;&gt;"",ABS(N(L560))&gt;0.009),"Unmatched transfer",IF(AND(LEFT(E560,6)="Rental",K560="Household"),"Rental row needs property",""))))))</f>
        <v/>
      </c>
    </row>
    <row r="561" customFormat="false" ht="15" hidden="false" customHeight="false" outlineLevel="0" collapsed="false">
      <c r="A561" s="21"/>
      <c r="D561" s="22"/>
      <c r="I561" s="23" t="str">
        <f aca="false">IF(E561="","",IFERROR(INDEX(Categories!$A$2:$A$200,MATCH(E561,Categories!$B$2:$B$200,0)),"Unknown"))</f>
        <v/>
      </c>
      <c r="J561" s="24" t="str">
        <f aca="false">IF(A561="","",DATE(YEAR(A561),MONTH(A561),1))</f>
        <v/>
      </c>
      <c r="K561" s="23" t="str">
        <f aca="false">IF(A561="","",IF(G561&lt;&gt;"",G561,IFERROR(INDEX(Accounts!$D$2:$D$40,MATCH(B561,Accounts!$A$2:$A$40,0)),"Household")))</f>
        <v/>
      </c>
      <c r="L561" s="25" t="str">
        <f aca="false">IF(F561="","",SUMIFS($D$2:$D$3001,$F$2:$F$3001,F561))</f>
        <v/>
      </c>
      <c r="M561" s="23" t="str">
        <f aca="false">IF(A561="","",IF(E561="","Uncategorized",IF(I561="Unknown","Unknown category",IF(AND(I561="Transfer",F561=""),"Transfer needs ID",IF(AND(F561&lt;&gt;"",ABS(N(L561))&gt;0.009),"Unmatched transfer",IF(AND(LEFT(E561,6)="Rental",K561="Household"),"Rental row needs property",""))))))</f>
        <v/>
      </c>
    </row>
    <row r="562" customFormat="false" ht="15" hidden="false" customHeight="false" outlineLevel="0" collapsed="false">
      <c r="A562" s="21"/>
      <c r="D562" s="22"/>
      <c r="I562" s="23" t="str">
        <f aca="false">IF(E562="","",IFERROR(INDEX(Categories!$A$2:$A$200,MATCH(E562,Categories!$B$2:$B$200,0)),"Unknown"))</f>
        <v/>
      </c>
      <c r="J562" s="24" t="str">
        <f aca="false">IF(A562="","",DATE(YEAR(A562),MONTH(A562),1))</f>
        <v/>
      </c>
      <c r="K562" s="23" t="str">
        <f aca="false">IF(A562="","",IF(G562&lt;&gt;"",G562,IFERROR(INDEX(Accounts!$D$2:$D$40,MATCH(B562,Accounts!$A$2:$A$40,0)),"Household")))</f>
        <v/>
      </c>
      <c r="L562" s="25" t="str">
        <f aca="false">IF(F562="","",SUMIFS($D$2:$D$3001,$F$2:$F$3001,F562))</f>
        <v/>
      </c>
      <c r="M562" s="23" t="str">
        <f aca="false">IF(A562="","",IF(E562="","Uncategorized",IF(I562="Unknown","Unknown category",IF(AND(I562="Transfer",F562=""),"Transfer needs ID",IF(AND(F562&lt;&gt;"",ABS(N(L562))&gt;0.009),"Unmatched transfer",IF(AND(LEFT(E562,6)="Rental",K562="Household"),"Rental row needs property",""))))))</f>
        <v/>
      </c>
    </row>
    <row r="563" customFormat="false" ht="15" hidden="false" customHeight="false" outlineLevel="0" collapsed="false">
      <c r="A563" s="21"/>
      <c r="D563" s="22"/>
      <c r="I563" s="23" t="str">
        <f aca="false">IF(E563="","",IFERROR(INDEX(Categories!$A$2:$A$200,MATCH(E563,Categories!$B$2:$B$200,0)),"Unknown"))</f>
        <v/>
      </c>
      <c r="J563" s="24" t="str">
        <f aca="false">IF(A563="","",DATE(YEAR(A563),MONTH(A563),1))</f>
        <v/>
      </c>
      <c r="K563" s="23" t="str">
        <f aca="false">IF(A563="","",IF(G563&lt;&gt;"",G563,IFERROR(INDEX(Accounts!$D$2:$D$40,MATCH(B563,Accounts!$A$2:$A$40,0)),"Household")))</f>
        <v/>
      </c>
      <c r="L563" s="25" t="str">
        <f aca="false">IF(F563="","",SUMIFS($D$2:$D$3001,$F$2:$F$3001,F563))</f>
        <v/>
      </c>
      <c r="M563" s="23" t="str">
        <f aca="false">IF(A563="","",IF(E563="","Uncategorized",IF(I563="Unknown","Unknown category",IF(AND(I563="Transfer",F563=""),"Transfer needs ID",IF(AND(F563&lt;&gt;"",ABS(N(L563))&gt;0.009),"Unmatched transfer",IF(AND(LEFT(E563,6)="Rental",K563="Household"),"Rental row needs property",""))))))</f>
        <v/>
      </c>
    </row>
    <row r="564" customFormat="false" ht="15" hidden="false" customHeight="false" outlineLevel="0" collapsed="false">
      <c r="A564" s="21"/>
      <c r="D564" s="22"/>
      <c r="I564" s="23" t="str">
        <f aca="false">IF(E564="","",IFERROR(INDEX(Categories!$A$2:$A$200,MATCH(E564,Categories!$B$2:$B$200,0)),"Unknown"))</f>
        <v/>
      </c>
      <c r="J564" s="24" t="str">
        <f aca="false">IF(A564="","",DATE(YEAR(A564),MONTH(A564),1))</f>
        <v/>
      </c>
      <c r="K564" s="23" t="str">
        <f aca="false">IF(A564="","",IF(G564&lt;&gt;"",G564,IFERROR(INDEX(Accounts!$D$2:$D$40,MATCH(B564,Accounts!$A$2:$A$40,0)),"Household")))</f>
        <v/>
      </c>
      <c r="L564" s="25" t="str">
        <f aca="false">IF(F564="","",SUMIFS($D$2:$D$3001,$F$2:$F$3001,F564))</f>
        <v/>
      </c>
      <c r="M564" s="23" t="str">
        <f aca="false">IF(A564="","",IF(E564="","Uncategorized",IF(I564="Unknown","Unknown category",IF(AND(I564="Transfer",F564=""),"Transfer needs ID",IF(AND(F564&lt;&gt;"",ABS(N(L564))&gt;0.009),"Unmatched transfer",IF(AND(LEFT(E564,6)="Rental",K564="Household"),"Rental row needs property",""))))))</f>
        <v/>
      </c>
    </row>
    <row r="565" customFormat="false" ht="15" hidden="false" customHeight="false" outlineLevel="0" collapsed="false">
      <c r="A565" s="21"/>
      <c r="D565" s="22"/>
      <c r="I565" s="23" t="str">
        <f aca="false">IF(E565="","",IFERROR(INDEX(Categories!$A$2:$A$200,MATCH(E565,Categories!$B$2:$B$200,0)),"Unknown"))</f>
        <v/>
      </c>
      <c r="J565" s="24" t="str">
        <f aca="false">IF(A565="","",DATE(YEAR(A565),MONTH(A565),1))</f>
        <v/>
      </c>
      <c r="K565" s="23" t="str">
        <f aca="false">IF(A565="","",IF(G565&lt;&gt;"",G565,IFERROR(INDEX(Accounts!$D$2:$D$40,MATCH(B565,Accounts!$A$2:$A$40,0)),"Household")))</f>
        <v/>
      </c>
      <c r="L565" s="25" t="str">
        <f aca="false">IF(F565="","",SUMIFS($D$2:$D$3001,$F$2:$F$3001,F565))</f>
        <v/>
      </c>
      <c r="M565" s="23" t="str">
        <f aca="false">IF(A565="","",IF(E565="","Uncategorized",IF(I565="Unknown","Unknown category",IF(AND(I565="Transfer",F565=""),"Transfer needs ID",IF(AND(F565&lt;&gt;"",ABS(N(L565))&gt;0.009),"Unmatched transfer",IF(AND(LEFT(E565,6)="Rental",K565="Household"),"Rental row needs property",""))))))</f>
        <v/>
      </c>
    </row>
    <row r="566" customFormat="false" ht="15" hidden="false" customHeight="false" outlineLevel="0" collapsed="false">
      <c r="A566" s="21"/>
      <c r="D566" s="22"/>
      <c r="I566" s="23" t="str">
        <f aca="false">IF(E566="","",IFERROR(INDEX(Categories!$A$2:$A$200,MATCH(E566,Categories!$B$2:$B$200,0)),"Unknown"))</f>
        <v/>
      </c>
      <c r="J566" s="24" t="str">
        <f aca="false">IF(A566="","",DATE(YEAR(A566),MONTH(A566),1))</f>
        <v/>
      </c>
      <c r="K566" s="23" t="str">
        <f aca="false">IF(A566="","",IF(G566&lt;&gt;"",G566,IFERROR(INDEX(Accounts!$D$2:$D$40,MATCH(B566,Accounts!$A$2:$A$40,0)),"Household")))</f>
        <v/>
      </c>
      <c r="L566" s="25" t="str">
        <f aca="false">IF(F566="","",SUMIFS($D$2:$D$3001,$F$2:$F$3001,F566))</f>
        <v/>
      </c>
      <c r="M566" s="23" t="str">
        <f aca="false">IF(A566="","",IF(E566="","Uncategorized",IF(I566="Unknown","Unknown category",IF(AND(I566="Transfer",F566=""),"Transfer needs ID",IF(AND(F566&lt;&gt;"",ABS(N(L566))&gt;0.009),"Unmatched transfer",IF(AND(LEFT(E566,6)="Rental",K566="Household"),"Rental row needs property",""))))))</f>
        <v/>
      </c>
    </row>
    <row r="567" customFormat="false" ht="15" hidden="false" customHeight="false" outlineLevel="0" collapsed="false">
      <c r="A567" s="21"/>
      <c r="D567" s="22"/>
      <c r="I567" s="23" t="str">
        <f aca="false">IF(E567="","",IFERROR(INDEX(Categories!$A$2:$A$200,MATCH(E567,Categories!$B$2:$B$200,0)),"Unknown"))</f>
        <v/>
      </c>
      <c r="J567" s="24" t="str">
        <f aca="false">IF(A567="","",DATE(YEAR(A567),MONTH(A567),1))</f>
        <v/>
      </c>
      <c r="K567" s="23" t="str">
        <f aca="false">IF(A567="","",IF(G567&lt;&gt;"",G567,IFERROR(INDEX(Accounts!$D$2:$D$40,MATCH(B567,Accounts!$A$2:$A$40,0)),"Household")))</f>
        <v/>
      </c>
      <c r="L567" s="25" t="str">
        <f aca="false">IF(F567="","",SUMIFS($D$2:$D$3001,$F$2:$F$3001,F567))</f>
        <v/>
      </c>
      <c r="M567" s="23" t="str">
        <f aca="false">IF(A567="","",IF(E567="","Uncategorized",IF(I567="Unknown","Unknown category",IF(AND(I567="Transfer",F567=""),"Transfer needs ID",IF(AND(F567&lt;&gt;"",ABS(N(L567))&gt;0.009),"Unmatched transfer",IF(AND(LEFT(E567,6)="Rental",K567="Household"),"Rental row needs property",""))))))</f>
        <v/>
      </c>
    </row>
    <row r="568" customFormat="false" ht="15" hidden="false" customHeight="false" outlineLevel="0" collapsed="false">
      <c r="A568" s="21"/>
      <c r="D568" s="22"/>
      <c r="I568" s="23" t="str">
        <f aca="false">IF(E568="","",IFERROR(INDEX(Categories!$A$2:$A$200,MATCH(E568,Categories!$B$2:$B$200,0)),"Unknown"))</f>
        <v/>
      </c>
      <c r="J568" s="24" t="str">
        <f aca="false">IF(A568="","",DATE(YEAR(A568),MONTH(A568),1))</f>
        <v/>
      </c>
      <c r="K568" s="23" t="str">
        <f aca="false">IF(A568="","",IF(G568&lt;&gt;"",G568,IFERROR(INDEX(Accounts!$D$2:$D$40,MATCH(B568,Accounts!$A$2:$A$40,0)),"Household")))</f>
        <v/>
      </c>
      <c r="L568" s="25" t="str">
        <f aca="false">IF(F568="","",SUMIFS($D$2:$D$3001,$F$2:$F$3001,F568))</f>
        <v/>
      </c>
      <c r="M568" s="23" t="str">
        <f aca="false">IF(A568="","",IF(E568="","Uncategorized",IF(I568="Unknown","Unknown category",IF(AND(I568="Transfer",F568=""),"Transfer needs ID",IF(AND(F568&lt;&gt;"",ABS(N(L568))&gt;0.009),"Unmatched transfer",IF(AND(LEFT(E568,6)="Rental",K568="Household"),"Rental row needs property",""))))))</f>
        <v/>
      </c>
    </row>
    <row r="569" customFormat="false" ht="15" hidden="false" customHeight="false" outlineLevel="0" collapsed="false">
      <c r="A569" s="21"/>
      <c r="D569" s="22"/>
      <c r="I569" s="23" t="str">
        <f aca="false">IF(E569="","",IFERROR(INDEX(Categories!$A$2:$A$200,MATCH(E569,Categories!$B$2:$B$200,0)),"Unknown"))</f>
        <v/>
      </c>
      <c r="J569" s="24" t="str">
        <f aca="false">IF(A569="","",DATE(YEAR(A569),MONTH(A569),1))</f>
        <v/>
      </c>
      <c r="K569" s="23" t="str">
        <f aca="false">IF(A569="","",IF(G569&lt;&gt;"",G569,IFERROR(INDEX(Accounts!$D$2:$D$40,MATCH(B569,Accounts!$A$2:$A$40,0)),"Household")))</f>
        <v/>
      </c>
      <c r="L569" s="25" t="str">
        <f aca="false">IF(F569="","",SUMIFS($D$2:$D$3001,$F$2:$F$3001,F569))</f>
        <v/>
      </c>
      <c r="M569" s="23" t="str">
        <f aca="false">IF(A569="","",IF(E569="","Uncategorized",IF(I569="Unknown","Unknown category",IF(AND(I569="Transfer",F569=""),"Transfer needs ID",IF(AND(F569&lt;&gt;"",ABS(N(L569))&gt;0.009),"Unmatched transfer",IF(AND(LEFT(E569,6)="Rental",K569="Household"),"Rental row needs property",""))))))</f>
        <v/>
      </c>
    </row>
    <row r="570" customFormat="false" ht="15" hidden="false" customHeight="false" outlineLevel="0" collapsed="false">
      <c r="A570" s="21"/>
      <c r="D570" s="22"/>
      <c r="I570" s="23" t="str">
        <f aca="false">IF(E570="","",IFERROR(INDEX(Categories!$A$2:$A$200,MATCH(E570,Categories!$B$2:$B$200,0)),"Unknown"))</f>
        <v/>
      </c>
      <c r="J570" s="24" t="str">
        <f aca="false">IF(A570="","",DATE(YEAR(A570),MONTH(A570),1))</f>
        <v/>
      </c>
      <c r="K570" s="23" t="str">
        <f aca="false">IF(A570="","",IF(G570&lt;&gt;"",G570,IFERROR(INDEX(Accounts!$D$2:$D$40,MATCH(B570,Accounts!$A$2:$A$40,0)),"Household")))</f>
        <v/>
      </c>
      <c r="L570" s="25" t="str">
        <f aca="false">IF(F570="","",SUMIFS($D$2:$D$3001,$F$2:$F$3001,F570))</f>
        <v/>
      </c>
      <c r="M570" s="23" t="str">
        <f aca="false">IF(A570="","",IF(E570="","Uncategorized",IF(I570="Unknown","Unknown category",IF(AND(I570="Transfer",F570=""),"Transfer needs ID",IF(AND(F570&lt;&gt;"",ABS(N(L570))&gt;0.009),"Unmatched transfer",IF(AND(LEFT(E570,6)="Rental",K570="Household"),"Rental row needs property",""))))))</f>
        <v/>
      </c>
    </row>
    <row r="571" customFormat="false" ht="15" hidden="false" customHeight="false" outlineLevel="0" collapsed="false">
      <c r="A571" s="21"/>
      <c r="D571" s="22"/>
      <c r="I571" s="23" t="str">
        <f aca="false">IF(E571="","",IFERROR(INDEX(Categories!$A$2:$A$200,MATCH(E571,Categories!$B$2:$B$200,0)),"Unknown"))</f>
        <v/>
      </c>
      <c r="J571" s="24" t="str">
        <f aca="false">IF(A571="","",DATE(YEAR(A571),MONTH(A571),1))</f>
        <v/>
      </c>
      <c r="K571" s="23" t="str">
        <f aca="false">IF(A571="","",IF(G571&lt;&gt;"",G571,IFERROR(INDEX(Accounts!$D$2:$D$40,MATCH(B571,Accounts!$A$2:$A$40,0)),"Household")))</f>
        <v/>
      </c>
      <c r="L571" s="25" t="str">
        <f aca="false">IF(F571="","",SUMIFS($D$2:$D$3001,$F$2:$F$3001,F571))</f>
        <v/>
      </c>
      <c r="M571" s="23" t="str">
        <f aca="false">IF(A571="","",IF(E571="","Uncategorized",IF(I571="Unknown","Unknown category",IF(AND(I571="Transfer",F571=""),"Transfer needs ID",IF(AND(F571&lt;&gt;"",ABS(N(L571))&gt;0.009),"Unmatched transfer",IF(AND(LEFT(E571,6)="Rental",K571="Household"),"Rental row needs property",""))))))</f>
        <v/>
      </c>
    </row>
    <row r="572" customFormat="false" ht="15" hidden="false" customHeight="false" outlineLevel="0" collapsed="false">
      <c r="A572" s="21"/>
      <c r="D572" s="22"/>
      <c r="I572" s="23" t="str">
        <f aca="false">IF(E572="","",IFERROR(INDEX(Categories!$A$2:$A$200,MATCH(E572,Categories!$B$2:$B$200,0)),"Unknown"))</f>
        <v/>
      </c>
      <c r="J572" s="24" t="str">
        <f aca="false">IF(A572="","",DATE(YEAR(A572),MONTH(A572),1))</f>
        <v/>
      </c>
      <c r="K572" s="23" t="str">
        <f aca="false">IF(A572="","",IF(G572&lt;&gt;"",G572,IFERROR(INDEX(Accounts!$D$2:$D$40,MATCH(B572,Accounts!$A$2:$A$40,0)),"Household")))</f>
        <v/>
      </c>
      <c r="L572" s="25" t="str">
        <f aca="false">IF(F572="","",SUMIFS($D$2:$D$3001,$F$2:$F$3001,F572))</f>
        <v/>
      </c>
      <c r="M572" s="23" t="str">
        <f aca="false">IF(A572="","",IF(E572="","Uncategorized",IF(I572="Unknown","Unknown category",IF(AND(I572="Transfer",F572=""),"Transfer needs ID",IF(AND(F572&lt;&gt;"",ABS(N(L572))&gt;0.009),"Unmatched transfer",IF(AND(LEFT(E572,6)="Rental",K572="Household"),"Rental row needs property",""))))))</f>
        <v/>
      </c>
    </row>
    <row r="573" customFormat="false" ht="15" hidden="false" customHeight="false" outlineLevel="0" collapsed="false">
      <c r="A573" s="21"/>
      <c r="D573" s="22"/>
      <c r="I573" s="23" t="str">
        <f aca="false">IF(E573="","",IFERROR(INDEX(Categories!$A$2:$A$200,MATCH(E573,Categories!$B$2:$B$200,0)),"Unknown"))</f>
        <v/>
      </c>
      <c r="J573" s="24" t="str">
        <f aca="false">IF(A573="","",DATE(YEAR(A573),MONTH(A573),1))</f>
        <v/>
      </c>
      <c r="K573" s="23" t="str">
        <f aca="false">IF(A573="","",IF(G573&lt;&gt;"",G573,IFERROR(INDEX(Accounts!$D$2:$D$40,MATCH(B573,Accounts!$A$2:$A$40,0)),"Household")))</f>
        <v/>
      </c>
      <c r="L573" s="25" t="str">
        <f aca="false">IF(F573="","",SUMIFS($D$2:$D$3001,$F$2:$F$3001,F573))</f>
        <v/>
      </c>
      <c r="M573" s="23" t="str">
        <f aca="false">IF(A573="","",IF(E573="","Uncategorized",IF(I573="Unknown","Unknown category",IF(AND(I573="Transfer",F573=""),"Transfer needs ID",IF(AND(F573&lt;&gt;"",ABS(N(L573))&gt;0.009),"Unmatched transfer",IF(AND(LEFT(E573,6)="Rental",K573="Household"),"Rental row needs property",""))))))</f>
        <v/>
      </c>
    </row>
    <row r="574" customFormat="false" ht="15" hidden="false" customHeight="false" outlineLevel="0" collapsed="false">
      <c r="A574" s="21"/>
      <c r="D574" s="22"/>
      <c r="I574" s="23" t="str">
        <f aca="false">IF(E574="","",IFERROR(INDEX(Categories!$A$2:$A$200,MATCH(E574,Categories!$B$2:$B$200,0)),"Unknown"))</f>
        <v/>
      </c>
      <c r="J574" s="24" t="str">
        <f aca="false">IF(A574="","",DATE(YEAR(A574),MONTH(A574),1))</f>
        <v/>
      </c>
      <c r="K574" s="23" t="str">
        <f aca="false">IF(A574="","",IF(G574&lt;&gt;"",G574,IFERROR(INDEX(Accounts!$D$2:$D$40,MATCH(B574,Accounts!$A$2:$A$40,0)),"Household")))</f>
        <v/>
      </c>
      <c r="L574" s="25" t="str">
        <f aca="false">IF(F574="","",SUMIFS($D$2:$D$3001,$F$2:$F$3001,F574))</f>
        <v/>
      </c>
      <c r="M574" s="23" t="str">
        <f aca="false">IF(A574="","",IF(E574="","Uncategorized",IF(I574="Unknown","Unknown category",IF(AND(I574="Transfer",F574=""),"Transfer needs ID",IF(AND(F574&lt;&gt;"",ABS(N(L574))&gt;0.009),"Unmatched transfer",IF(AND(LEFT(E574,6)="Rental",K574="Household"),"Rental row needs property",""))))))</f>
        <v/>
      </c>
    </row>
    <row r="575" customFormat="false" ht="15" hidden="false" customHeight="false" outlineLevel="0" collapsed="false">
      <c r="A575" s="21"/>
      <c r="D575" s="22"/>
      <c r="I575" s="23" t="str">
        <f aca="false">IF(E575="","",IFERROR(INDEX(Categories!$A$2:$A$200,MATCH(E575,Categories!$B$2:$B$200,0)),"Unknown"))</f>
        <v/>
      </c>
      <c r="J575" s="24" t="str">
        <f aca="false">IF(A575="","",DATE(YEAR(A575),MONTH(A575),1))</f>
        <v/>
      </c>
      <c r="K575" s="23" t="str">
        <f aca="false">IF(A575="","",IF(G575&lt;&gt;"",G575,IFERROR(INDEX(Accounts!$D$2:$D$40,MATCH(B575,Accounts!$A$2:$A$40,0)),"Household")))</f>
        <v/>
      </c>
      <c r="L575" s="25" t="str">
        <f aca="false">IF(F575="","",SUMIFS($D$2:$D$3001,$F$2:$F$3001,F575))</f>
        <v/>
      </c>
      <c r="M575" s="23" t="str">
        <f aca="false">IF(A575="","",IF(E575="","Uncategorized",IF(I575="Unknown","Unknown category",IF(AND(I575="Transfer",F575=""),"Transfer needs ID",IF(AND(F575&lt;&gt;"",ABS(N(L575))&gt;0.009),"Unmatched transfer",IF(AND(LEFT(E575,6)="Rental",K575="Household"),"Rental row needs property",""))))))</f>
        <v/>
      </c>
    </row>
    <row r="576" customFormat="false" ht="15" hidden="false" customHeight="false" outlineLevel="0" collapsed="false">
      <c r="A576" s="21"/>
      <c r="D576" s="22"/>
      <c r="I576" s="23" t="str">
        <f aca="false">IF(E576="","",IFERROR(INDEX(Categories!$A$2:$A$200,MATCH(E576,Categories!$B$2:$B$200,0)),"Unknown"))</f>
        <v/>
      </c>
      <c r="J576" s="24" t="str">
        <f aca="false">IF(A576="","",DATE(YEAR(A576),MONTH(A576),1))</f>
        <v/>
      </c>
      <c r="K576" s="23" t="str">
        <f aca="false">IF(A576="","",IF(G576&lt;&gt;"",G576,IFERROR(INDEX(Accounts!$D$2:$D$40,MATCH(B576,Accounts!$A$2:$A$40,0)),"Household")))</f>
        <v/>
      </c>
      <c r="L576" s="25" t="str">
        <f aca="false">IF(F576="","",SUMIFS($D$2:$D$3001,$F$2:$F$3001,F576))</f>
        <v/>
      </c>
      <c r="M576" s="23" t="str">
        <f aca="false">IF(A576="","",IF(E576="","Uncategorized",IF(I576="Unknown","Unknown category",IF(AND(I576="Transfer",F576=""),"Transfer needs ID",IF(AND(F576&lt;&gt;"",ABS(N(L576))&gt;0.009),"Unmatched transfer",IF(AND(LEFT(E576,6)="Rental",K576="Household"),"Rental row needs property",""))))))</f>
        <v/>
      </c>
    </row>
    <row r="577" customFormat="false" ht="15" hidden="false" customHeight="false" outlineLevel="0" collapsed="false">
      <c r="A577" s="21"/>
      <c r="D577" s="22"/>
      <c r="I577" s="23" t="str">
        <f aca="false">IF(E577="","",IFERROR(INDEX(Categories!$A$2:$A$200,MATCH(E577,Categories!$B$2:$B$200,0)),"Unknown"))</f>
        <v/>
      </c>
      <c r="J577" s="24" t="str">
        <f aca="false">IF(A577="","",DATE(YEAR(A577),MONTH(A577),1))</f>
        <v/>
      </c>
      <c r="K577" s="23" t="str">
        <f aca="false">IF(A577="","",IF(G577&lt;&gt;"",G577,IFERROR(INDEX(Accounts!$D$2:$D$40,MATCH(B577,Accounts!$A$2:$A$40,0)),"Household")))</f>
        <v/>
      </c>
      <c r="L577" s="25" t="str">
        <f aca="false">IF(F577="","",SUMIFS($D$2:$D$3001,$F$2:$F$3001,F577))</f>
        <v/>
      </c>
      <c r="M577" s="23" t="str">
        <f aca="false">IF(A577="","",IF(E577="","Uncategorized",IF(I577="Unknown","Unknown category",IF(AND(I577="Transfer",F577=""),"Transfer needs ID",IF(AND(F577&lt;&gt;"",ABS(N(L577))&gt;0.009),"Unmatched transfer",IF(AND(LEFT(E577,6)="Rental",K577="Household"),"Rental row needs property",""))))))</f>
        <v/>
      </c>
    </row>
    <row r="578" customFormat="false" ht="15" hidden="false" customHeight="false" outlineLevel="0" collapsed="false">
      <c r="A578" s="21"/>
      <c r="D578" s="22"/>
      <c r="I578" s="23" t="str">
        <f aca="false">IF(E578="","",IFERROR(INDEX(Categories!$A$2:$A$200,MATCH(E578,Categories!$B$2:$B$200,0)),"Unknown"))</f>
        <v/>
      </c>
      <c r="J578" s="24" t="str">
        <f aca="false">IF(A578="","",DATE(YEAR(A578),MONTH(A578),1))</f>
        <v/>
      </c>
      <c r="K578" s="23" t="str">
        <f aca="false">IF(A578="","",IF(G578&lt;&gt;"",G578,IFERROR(INDEX(Accounts!$D$2:$D$40,MATCH(B578,Accounts!$A$2:$A$40,0)),"Household")))</f>
        <v/>
      </c>
      <c r="L578" s="25" t="str">
        <f aca="false">IF(F578="","",SUMIFS($D$2:$D$3001,$F$2:$F$3001,F578))</f>
        <v/>
      </c>
      <c r="M578" s="23" t="str">
        <f aca="false">IF(A578="","",IF(E578="","Uncategorized",IF(I578="Unknown","Unknown category",IF(AND(I578="Transfer",F578=""),"Transfer needs ID",IF(AND(F578&lt;&gt;"",ABS(N(L578))&gt;0.009),"Unmatched transfer",IF(AND(LEFT(E578,6)="Rental",K578="Household"),"Rental row needs property",""))))))</f>
        <v/>
      </c>
    </row>
    <row r="579" customFormat="false" ht="15" hidden="false" customHeight="false" outlineLevel="0" collapsed="false">
      <c r="A579" s="21"/>
      <c r="D579" s="22"/>
      <c r="I579" s="23" t="str">
        <f aca="false">IF(E579="","",IFERROR(INDEX(Categories!$A$2:$A$200,MATCH(E579,Categories!$B$2:$B$200,0)),"Unknown"))</f>
        <v/>
      </c>
      <c r="J579" s="24" t="str">
        <f aca="false">IF(A579="","",DATE(YEAR(A579),MONTH(A579),1))</f>
        <v/>
      </c>
      <c r="K579" s="23" t="str">
        <f aca="false">IF(A579="","",IF(G579&lt;&gt;"",G579,IFERROR(INDEX(Accounts!$D$2:$D$40,MATCH(B579,Accounts!$A$2:$A$40,0)),"Household")))</f>
        <v/>
      </c>
      <c r="L579" s="25" t="str">
        <f aca="false">IF(F579="","",SUMIFS($D$2:$D$3001,$F$2:$F$3001,F579))</f>
        <v/>
      </c>
      <c r="M579" s="23" t="str">
        <f aca="false">IF(A579="","",IF(E579="","Uncategorized",IF(I579="Unknown","Unknown category",IF(AND(I579="Transfer",F579=""),"Transfer needs ID",IF(AND(F579&lt;&gt;"",ABS(N(L579))&gt;0.009),"Unmatched transfer",IF(AND(LEFT(E579,6)="Rental",K579="Household"),"Rental row needs property",""))))))</f>
        <v/>
      </c>
    </row>
    <row r="580" customFormat="false" ht="15" hidden="false" customHeight="false" outlineLevel="0" collapsed="false">
      <c r="A580" s="21"/>
      <c r="D580" s="22"/>
      <c r="I580" s="23" t="str">
        <f aca="false">IF(E580="","",IFERROR(INDEX(Categories!$A$2:$A$200,MATCH(E580,Categories!$B$2:$B$200,0)),"Unknown"))</f>
        <v/>
      </c>
      <c r="J580" s="24" t="str">
        <f aca="false">IF(A580="","",DATE(YEAR(A580),MONTH(A580),1))</f>
        <v/>
      </c>
      <c r="K580" s="23" t="str">
        <f aca="false">IF(A580="","",IF(G580&lt;&gt;"",G580,IFERROR(INDEX(Accounts!$D$2:$D$40,MATCH(B580,Accounts!$A$2:$A$40,0)),"Household")))</f>
        <v/>
      </c>
      <c r="L580" s="25" t="str">
        <f aca="false">IF(F580="","",SUMIFS($D$2:$D$3001,$F$2:$F$3001,F580))</f>
        <v/>
      </c>
      <c r="M580" s="23" t="str">
        <f aca="false">IF(A580="","",IF(E580="","Uncategorized",IF(I580="Unknown","Unknown category",IF(AND(I580="Transfer",F580=""),"Transfer needs ID",IF(AND(F580&lt;&gt;"",ABS(N(L580))&gt;0.009),"Unmatched transfer",IF(AND(LEFT(E580,6)="Rental",K580="Household"),"Rental row needs property",""))))))</f>
        <v/>
      </c>
    </row>
    <row r="581" customFormat="false" ht="15" hidden="false" customHeight="false" outlineLevel="0" collapsed="false">
      <c r="A581" s="21"/>
      <c r="D581" s="22"/>
      <c r="I581" s="23" t="str">
        <f aca="false">IF(E581="","",IFERROR(INDEX(Categories!$A$2:$A$200,MATCH(E581,Categories!$B$2:$B$200,0)),"Unknown"))</f>
        <v/>
      </c>
      <c r="J581" s="24" t="str">
        <f aca="false">IF(A581="","",DATE(YEAR(A581),MONTH(A581),1))</f>
        <v/>
      </c>
      <c r="K581" s="23" t="str">
        <f aca="false">IF(A581="","",IF(G581&lt;&gt;"",G581,IFERROR(INDEX(Accounts!$D$2:$D$40,MATCH(B581,Accounts!$A$2:$A$40,0)),"Household")))</f>
        <v/>
      </c>
      <c r="L581" s="25" t="str">
        <f aca="false">IF(F581="","",SUMIFS($D$2:$D$3001,$F$2:$F$3001,F581))</f>
        <v/>
      </c>
      <c r="M581" s="23" t="str">
        <f aca="false">IF(A581="","",IF(E581="","Uncategorized",IF(I581="Unknown","Unknown category",IF(AND(I581="Transfer",F581=""),"Transfer needs ID",IF(AND(F581&lt;&gt;"",ABS(N(L581))&gt;0.009),"Unmatched transfer",IF(AND(LEFT(E581,6)="Rental",K581="Household"),"Rental row needs property",""))))))</f>
        <v/>
      </c>
    </row>
    <row r="582" customFormat="false" ht="15" hidden="false" customHeight="false" outlineLevel="0" collapsed="false">
      <c r="A582" s="21"/>
      <c r="D582" s="22"/>
      <c r="I582" s="23" t="str">
        <f aca="false">IF(E582="","",IFERROR(INDEX(Categories!$A$2:$A$200,MATCH(E582,Categories!$B$2:$B$200,0)),"Unknown"))</f>
        <v/>
      </c>
      <c r="J582" s="24" t="str">
        <f aca="false">IF(A582="","",DATE(YEAR(A582),MONTH(A582),1))</f>
        <v/>
      </c>
      <c r="K582" s="23" t="str">
        <f aca="false">IF(A582="","",IF(G582&lt;&gt;"",G582,IFERROR(INDEX(Accounts!$D$2:$D$40,MATCH(B582,Accounts!$A$2:$A$40,0)),"Household")))</f>
        <v/>
      </c>
      <c r="L582" s="25" t="str">
        <f aca="false">IF(F582="","",SUMIFS($D$2:$D$3001,$F$2:$F$3001,F582))</f>
        <v/>
      </c>
      <c r="M582" s="23" t="str">
        <f aca="false">IF(A582="","",IF(E582="","Uncategorized",IF(I582="Unknown","Unknown category",IF(AND(I582="Transfer",F582=""),"Transfer needs ID",IF(AND(F582&lt;&gt;"",ABS(N(L582))&gt;0.009),"Unmatched transfer",IF(AND(LEFT(E582,6)="Rental",K582="Household"),"Rental row needs property",""))))))</f>
        <v/>
      </c>
    </row>
    <row r="583" customFormat="false" ht="15" hidden="false" customHeight="false" outlineLevel="0" collapsed="false">
      <c r="A583" s="21"/>
      <c r="D583" s="22"/>
      <c r="I583" s="23" t="str">
        <f aca="false">IF(E583="","",IFERROR(INDEX(Categories!$A$2:$A$200,MATCH(E583,Categories!$B$2:$B$200,0)),"Unknown"))</f>
        <v/>
      </c>
      <c r="J583" s="24" t="str">
        <f aca="false">IF(A583="","",DATE(YEAR(A583),MONTH(A583),1))</f>
        <v/>
      </c>
      <c r="K583" s="23" t="str">
        <f aca="false">IF(A583="","",IF(G583&lt;&gt;"",G583,IFERROR(INDEX(Accounts!$D$2:$D$40,MATCH(B583,Accounts!$A$2:$A$40,0)),"Household")))</f>
        <v/>
      </c>
      <c r="L583" s="25" t="str">
        <f aca="false">IF(F583="","",SUMIFS($D$2:$D$3001,$F$2:$F$3001,F583))</f>
        <v/>
      </c>
      <c r="M583" s="23" t="str">
        <f aca="false">IF(A583="","",IF(E583="","Uncategorized",IF(I583="Unknown","Unknown category",IF(AND(I583="Transfer",F583=""),"Transfer needs ID",IF(AND(F583&lt;&gt;"",ABS(N(L583))&gt;0.009),"Unmatched transfer",IF(AND(LEFT(E583,6)="Rental",K583="Household"),"Rental row needs property",""))))))</f>
        <v/>
      </c>
    </row>
    <row r="584" customFormat="false" ht="15" hidden="false" customHeight="false" outlineLevel="0" collapsed="false">
      <c r="A584" s="21"/>
      <c r="D584" s="22"/>
      <c r="I584" s="23" t="str">
        <f aca="false">IF(E584="","",IFERROR(INDEX(Categories!$A$2:$A$200,MATCH(E584,Categories!$B$2:$B$200,0)),"Unknown"))</f>
        <v/>
      </c>
      <c r="J584" s="24" t="str">
        <f aca="false">IF(A584="","",DATE(YEAR(A584),MONTH(A584),1))</f>
        <v/>
      </c>
      <c r="K584" s="23" t="str">
        <f aca="false">IF(A584="","",IF(G584&lt;&gt;"",G584,IFERROR(INDEX(Accounts!$D$2:$D$40,MATCH(B584,Accounts!$A$2:$A$40,0)),"Household")))</f>
        <v/>
      </c>
      <c r="L584" s="25" t="str">
        <f aca="false">IF(F584="","",SUMIFS($D$2:$D$3001,$F$2:$F$3001,F584))</f>
        <v/>
      </c>
      <c r="M584" s="23" t="str">
        <f aca="false">IF(A584="","",IF(E584="","Uncategorized",IF(I584="Unknown","Unknown category",IF(AND(I584="Transfer",F584=""),"Transfer needs ID",IF(AND(F584&lt;&gt;"",ABS(N(L584))&gt;0.009),"Unmatched transfer",IF(AND(LEFT(E584,6)="Rental",K584="Household"),"Rental row needs property",""))))))</f>
        <v/>
      </c>
    </row>
    <row r="585" customFormat="false" ht="15" hidden="false" customHeight="false" outlineLevel="0" collapsed="false">
      <c r="A585" s="21"/>
      <c r="D585" s="22"/>
      <c r="I585" s="23" t="str">
        <f aca="false">IF(E585="","",IFERROR(INDEX(Categories!$A$2:$A$200,MATCH(E585,Categories!$B$2:$B$200,0)),"Unknown"))</f>
        <v/>
      </c>
      <c r="J585" s="24" t="str">
        <f aca="false">IF(A585="","",DATE(YEAR(A585),MONTH(A585),1))</f>
        <v/>
      </c>
      <c r="K585" s="23" t="str">
        <f aca="false">IF(A585="","",IF(G585&lt;&gt;"",G585,IFERROR(INDEX(Accounts!$D$2:$D$40,MATCH(B585,Accounts!$A$2:$A$40,0)),"Household")))</f>
        <v/>
      </c>
      <c r="L585" s="25" t="str">
        <f aca="false">IF(F585="","",SUMIFS($D$2:$D$3001,$F$2:$F$3001,F585))</f>
        <v/>
      </c>
      <c r="M585" s="23" t="str">
        <f aca="false">IF(A585="","",IF(E585="","Uncategorized",IF(I585="Unknown","Unknown category",IF(AND(I585="Transfer",F585=""),"Transfer needs ID",IF(AND(F585&lt;&gt;"",ABS(N(L585))&gt;0.009),"Unmatched transfer",IF(AND(LEFT(E585,6)="Rental",K585="Household"),"Rental row needs property",""))))))</f>
        <v/>
      </c>
    </row>
    <row r="586" customFormat="false" ht="15" hidden="false" customHeight="false" outlineLevel="0" collapsed="false">
      <c r="A586" s="21"/>
      <c r="D586" s="22"/>
      <c r="I586" s="23" t="str">
        <f aca="false">IF(E586="","",IFERROR(INDEX(Categories!$A$2:$A$200,MATCH(E586,Categories!$B$2:$B$200,0)),"Unknown"))</f>
        <v/>
      </c>
      <c r="J586" s="24" t="str">
        <f aca="false">IF(A586="","",DATE(YEAR(A586),MONTH(A586),1))</f>
        <v/>
      </c>
      <c r="K586" s="23" t="str">
        <f aca="false">IF(A586="","",IF(G586&lt;&gt;"",G586,IFERROR(INDEX(Accounts!$D$2:$D$40,MATCH(B586,Accounts!$A$2:$A$40,0)),"Household")))</f>
        <v/>
      </c>
      <c r="L586" s="25" t="str">
        <f aca="false">IF(F586="","",SUMIFS($D$2:$D$3001,$F$2:$F$3001,F586))</f>
        <v/>
      </c>
      <c r="M586" s="23" t="str">
        <f aca="false">IF(A586="","",IF(E586="","Uncategorized",IF(I586="Unknown","Unknown category",IF(AND(I586="Transfer",F586=""),"Transfer needs ID",IF(AND(F586&lt;&gt;"",ABS(N(L586))&gt;0.009),"Unmatched transfer",IF(AND(LEFT(E586,6)="Rental",K586="Household"),"Rental row needs property",""))))))</f>
        <v/>
      </c>
    </row>
    <row r="587" customFormat="false" ht="15" hidden="false" customHeight="false" outlineLevel="0" collapsed="false">
      <c r="A587" s="21"/>
      <c r="D587" s="22"/>
      <c r="I587" s="23" t="str">
        <f aca="false">IF(E587="","",IFERROR(INDEX(Categories!$A$2:$A$200,MATCH(E587,Categories!$B$2:$B$200,0)),"Unknown"))</f>
        <v/>
      </c>
      <c r="J587" s="24" t="str">
        <f aca="false">IF(A587="","",DATE(YEAR(A587),MONTH(A587),1))</f>
        <v/>
      </c>
      <c r="K587" s="23" t="str">
        <f aca="false">IF(A587="","",IF(G587&lt;&gt;"",G587,IFERROR(INDEX(Accounts!$D$2:$D$40,MATCH(B587,Accounts!$A$2:$A$40,0)),"Household")))</f>
        <v/>
      </c>
      <c r="L587" s="25" t="str">
        <f aca="false">IF(F587="","",SUMIFS($D$2:$D$3001,$F$2:$F$3001,F587))</f>
        <v/>
      </c>
      <c r="M587" s="23" t="str">
        <f aca="false">IF(A587="","",IF(E587="","Uncategorized",IF(I587="Unknown","Unknown category",IF(AND(I587="Transfer",F587=""),"Transfer needs ID",IF(AND(F587&lt;&gt;"",ABS(N(L587))&gt;0.009),"Unmatched transfer",IF(AND(LEFT(E587,6)="Rental",K587="Household"),"Rental row needs property",""))))))</f>
        <v/>
      </c>
    </row>
    <row r="588" customFormat="false" ht="15" hidden="false" customHeight="false" outlineLevel="0" collapsed="false">
      <c r="A588" s="21"/>
      <c r="D588" s="22"/>
      <c r="I588" s="23" t="str">
        <f aca="false">IF(E588="","",IFERROR(INDEX(Categories!$A$2:$A$200,MATCH(E588,Categories!$B$2:$B$200,0)),"Unknown"))</f>
        <v/>
      </c>
      <c r="J588" s="24" t="str">
        <f aca="false">IF(A588="","",DATE(YEAR(A588),MONTH(A588),1))</f>
        <v/>
      </c>
      <c r="K588" s="23" t="str">
        <f aca="false">IF(A588="","",IF(G588&lt;&gt;"",G588,IFERROR(INDEX(Accounts!$D$2:$D$40,MATCH(B588,Accounts!$A$2:$A$40,0)),"Household")))</f>
        <v/>
      </c>
      <c r="L588" s="25" t="str">
        <f aca="false">IF(F588="","",SUMIFS($D$2:$D$3001,$F$2:$F$3001,F588))</f>
        <v/>
      </c>
      <c r="M588" s="23" t="str">
        <f aca="false">IF(A588="","",IF(E588="","Uncategorized",IF(I588="Unknown","Unknown category",IF(AND(I588="Transfer",F588=""),"Transfer needs ID",IF(AND(F588&lt;&gt;"",ABS(N(L588))&gt;0.009),"Unmatched transfer",IF(AND(LEFT(E588,6)="Rental",K588="Household"),"Rental row needs property",""))))))</f>
        <v/>
      </c>
    </row>
    <row r="589" customFormat="false" ht="15" hidden="false" customHeight="false" outlineLevel="0" collapsed="false">
      <c r="A589" s="21"/>
      <c r="D589" s="22"/>
      <c r="I589" s="23" t="str">
        <f aca="false">IF(E589="","",IFERROR(INDEX(Categories!$A$2:$A$200,MATCH(E589,Categories!$B$2:$B$200,0)),"Unknown"))</f>
        <v/>
      </c>
      <c r="J589" s="24" t="str">
        <f aca="false">IF(A589="","",DATE(YEAR(A589),MONTH(A589),1))</f>
        <v/>
      </c>
      <c r="K589" s="23" t="str">
        <f aca="false">IF(A589="","",IF(G589&lt;&gt;"",G589,IFERROR(INDEX(Accounts!$D$2:$D$40,MATCH(B589,Accounts!$A$2:$A$40,0)),"Household")))</f>
        <v/>
      </c>
      <c r="L589" s="25" t="str">
        <f aca="false">IF(F589="","",SUMIFS($D$2:$D$3001,$F$2:$F$3001,F589))</f>
        <v/>
      </c>
      <c r="M589" s="23" t="str">
        <f aca="false">IF(A589="","",IF(E589="","Uncategorized",IF(I589="Unknown","Unknown category",IF(AND(I589="Transfer",F589=""),"Transfer needs ID",IF(AND(F589&lt;&gt;"",ABS(N(L589))&gt;0.009),"Unmatched transfer",IF(AND(LEFT(E589,6)="Rental",K589="Household"),"Rental row needs property",""))))))</f>
        <v/>
      </c>
    </row>
    <row r="590" customFormat="false" ht="15" hidden="false" customHeight="false" outlineLevel="0" collapsed="false">
      <c r="A590" s="21"/>
      <c r="D590" s="22"/>
      <c r="I590" s="23" t="str">
        <f aca="false">IF(E590="","",IFERROR(INDEX(Categories!$A$2:$A$200,MATCH(E590,Categories!$B$2:$B$200,0)),"Unknown"))</f>
        <v/>
      </c>
      <c r="J590" s="24" t="str">
        <f aca="false">IF(A590="","",DATE(YEAR(A590),MONTH(A590),1))</f>
        <v/>
      </c>
      <c r="K590" s="23" t="str">
        <f aca="false">IF(A590="","",IF(G590&lt;&gt;"",G590,IFERROR(INDEX(Accounts!$D$2:$D$40,MATCH(B590,Accounts!$A$2:$A$40,0)),"Household")))</f>
        <v/>
      </c>
      <c r="L590" s="25" t="str">
        <f aca="false">IF(F590="","",SUMIFS($D$2:$D$3001,$F$2:$F$3001,F590))</f>
        <v/>
      </c>
      <c r="M590" s="23" t="str">
        <f aca="false">IF(A590="","",IF(E590="","Uncategorized",IF(I590="Unknown","Unknown category",IF(AND(I590="Transfer",F590=""),"Transfer needs ID",IF(AND(F590&lt;&gt;"",ABS(N(L590))&gt;0.009),"Unmatched transfer",IF(AND(LEFT(E590,6)="Rental",K590="Household"),"Rental row needs property",""))))))</f>
        <v/>
      </c>
    </row>
    <row r="591" customFormat="false" ht="15" hidden="false" customHeight="false" outlineLevel="0" collapsed="false">
      <c r="A591" s="21"/>
      <c r="D591" s="22"/>
      <c r="I591" s="23" t="str">
        <f aca="false">IF(E591="","",IFERROR(INDEX(Categories!$A$2:$A$200,MATCH(E591,Categories!$B$2:$B$200,0)),"Unknown"))</f>
        <v/>
      </c>
      <c r="J591" s="24" t="str">
        <f aca="false">IF(A591="","",DATE(YEAR(A591),MONTH(A591),1))</f>
        <v/>
      </c>
      <c r="K591" s="23" t="str">
        <f aca="false">IF(A591="","",IF(G591&lt;&gt;"",G591,IFERROR(INDEX(Accounts!$D$2:$D$40,MATCH(B591,Accounts!$A$2:$A$40,0)),"Household")))</f>
        <v/>
      </c>
      <c r="L591" s="25" t="str">
        <f aca="false">IF(F591="","",SUMIFS($D$2:$D$3001,$F$2:$F$3001,F591))</f>
        <v/>
      </c>
      <c r="M591" s="23" t="str">
        <f aca="false">IF(A591="","",IF(E591="","Uncategorized",IF(I591="Unknown","Unknown category",IF(AND(I591="Transfer",F591=""),"Transfer needs ID",IF(AND(F591&lt;&gt;"",ABS(N(L591))&gt;0.009),"Unmatched transfer",IF(AND(LEFT(E591,6)="Rental",K591="Household"),"Rental row needs property",""))))))</f>
        <v/>
      </c>
    </row>
    <row r="592" customFormat="false" ht="15" hidden="false" customHeight="false" outlineLevel="0" collapsed="false">
      <c r="A592" s="21"/>
      <c r="D592" s="22"/>
      <c r="I592" s="23" t="str">
        <f aca="false">IF(E592="","",IFERROR(INDEX(Categories!$A$2:$A$200,MATCH(E592,Categories!$B$2:$B$200,0)),"Unknown"))</f>
        <v/>
      </c>
      <c r="J592" s="24" t="str">
        <f aca="false">IF(A592="","",DATE(YEAR(A592),MONTH(A592),1))</f>
        <v/>
      </c>
      <c r="K592" s="23" t="str">
        <f aca="false">IF(A592="","",IF(G592&lt;&gt;"",G592,IFERROR(INDEX(Accounts!$D$2:$D$40,MATCH(B592,Accounts!$A$2:$A$40,0)),"Household")))</f>
        <v/>
      </c>
      <c r="L592" s="25" t="str">
        <f aca="false">IF(F592="","",SUMIFS($D$2:$D$3001,$F$2:$F$3001,F592))</f>
        <v/>
      </c>
      <c r="M592" s="23" t="str">
        <f aca="false">IF(A592="","",IF(E592="","Uncategorized",IF(I592="Unknown","Unknown category",IF(AND(I592="Transfer",F592=""),"Transfer needs ID",IF(AND(F592&lt;&gt;"",ABS(N(L592))&gt;0.009),"Unmatched transfer",IF(AND(LEFT(E592,6)="Rental",K592="Household"),"Rental row needs property",""))))))</f>
        <v/>
      </c>
    </row>
    <row r="593" customFormat="false" ht="15" hidden="false" customHeight="false" outlineLevel="0" collapsed="false">
      <c r="A593" s="21"/>
      <c r="D593" s="22"/>
      <c r="I593" s="23" t="str">
        <f aca="false">IF(E593="","",IFERROR(INDEX(Categories!$A$2:$A$200,MATCH(E593,Categories!$B$2:$B$200,0)),"Unknown"))</f>
        <v/>
      </c>
      <c r="J593" s="24" t="str">
        <f aca="false">IF(A593="","",DATE(YEAR(A593),MONTH(A593),1))</f>
        <v/>
      </c>
      <c r="K593" s="23" t="str">
        <f aca="false">IF(A593="","",IF(G593&lt;&gt;"",G593,IFERROR(INDEX(Accounts!$D$2:$D$40,MATCH(B593,Accounts!$A$2:$A$40,0)),"Household")))</f>
        <v/>
      </c>
      <c r="L593" s="25" t="str">
        <f aca="false">IF(F593="","",SUMIFS($D$2:$D$3001,$F$2:$F$3001,F593))</f>
        <v/>
      </c>
      <c r="M593" s="23" t="str">
        <f aca="false">IF(A593="","",IF(E593="","Uncategorized",IF(I593="Unknown","Unknown category",IF(AND(I593="Transfer",F593=""),"Transfer needs ID",IF(AND(F593&lt;&gt;"",ABS(N(L593))&gt;0.009),"Unmatched transfer",IF(AND(LEFT(E593,6)="Rental",K593="Household"),"Rental row needs property",""))))))</f>
        <v/>
      </c>
    </row>
    <row r="594" customFormat="false" ht="15" hidden="false" customHeight="false" outlineLevel="0" collapsed="false">
      <c r="A594" s="21"/>
      <c r="D594" s="22"/>
      <c r="I594" s="23" t="str">
        <f aca="false">IF(E594="","",IFERROR(INDEX(Categories!$A$2:$A$200,MATCH(E594,Categories!$B$2:$B$200,0)),"Unknown"))</f>
        <v/>
      </c>
      <c r="J594" s="24" t="str">
        <f aca="false">IF(A594="","",DATE(YEAR(A594),MONTH(A594),1))</f>
        <v/>
      </c>
      <c r="K594" s="23" t="str">
        <f aca="false">IF(A594="","",IF(G594&lt;&gt;"",G594,IFERROR(INDEX(Accounts!$D$2:$D$40,MATCH(B594,Accounts!$A$2:$A$40,0)),"Household")))</f>
        <v/>
      </c>
      <c r="L594" s="25" t="str">
        <f aca="false">IF(F594="","",SUMIFS($D$2:$D$3001,$F$2:$F$3001,F594))</f>
        <v/>
      </c>
      <c r="M594" s="23" t="str">
        <f aca="false">IF(A594="","",IF(E594="","Uncategorized",IF(I594="Unknown","Unknown category",IF(AND(I594="Transfer",F594=""),"Transfer needs ID",IF(AND(F594&lt;&gt;"",ABS(N(L594))&gt;0.009),"Unmatched transfer",IF(AND(LEFT(E594,6)="Rental",K594="Household"),"Rental row needs property",""))))))</f>
        <v/>
      </c>
    </row>
    <row r="595" customFormat="false" ht="15" hidden="false" customHeight="false" outlineLevel="0" collapsed="false">
      <c r="A595" s="21"/>
      <c r="D595" s="22"/>
      <c r="I595" s="23" t="str">
        <f aca="false">IF(E595="","",IFERROR(INDEX(Categories!$A$2:$A$200,MATCH(E595,Categories!$B$2:$B$200,0)),"Unknown"))</f>
        <v/>
      </c>
      <c r="J595" s="24" t="str">
        <f aca="false">IF(A595="","",DATE(YEAR(A595),MONTH(A595),1))</f>
        <v/>
      </c>
      <c r="K595" s="23" t="str">
        <f aca="false">IF(A595="","",IF(G595&lt;&gt;"",G595,IFERROR(INDEX(Accounts!$D$2:$D$40,MATCH(B595,Accounts!$A$2:$A$40,0)),"Household")))</f>
        <v/>
      </c>
      <c r="L595" s="25" t="str">
        <f aca="false">IF(F595="","",SUMIFS($D$2:$D$3001,$F$2:$F$3001,F595))</f>
        <v/>
      </c>
      <c r="M595" s="23" t="str">
        <f aca="false">IF(A595="","",IF(E595="","Uncategorized",IF(I595="Unknown","Unknown category",IF(AND(I595="Transfer",F595=""),"Transfer needs ID",IF(AND(F595&lt;&gt;"",ABS(N(L595))&gt;0.009),"Unmatched transfer",IF(AND(LEFT(E595,6)="Rental",K595="Household"),"Rental row needs property",""))))))</f>
        <v/>
      </c>
    </row>
    <row r="596" customFormat="false" ht="15" hidden="false" customHeight="false" outlineLevel="0" collapsed="false">
      <c r="A596" s="21"/>
      <c r="D596" s="22"/>
      <c r="I596" s="23" t="str">
        <f aca="false">IF(E596="","",IFERROR(INDEX(Categories!$A$2:$A$200,MATCH(E596,Categories!$B$2:$B$200,0)),"Unknown"))</f>
        <v/>
      </c>
      <c r="J596" s="24" t="str">
        <f aca="false">IF(A596="","",DATE(YEAR(A596),MONTH(A596),1))</f>
        <v/>
      </c>
      <c r="K596" s="23" t="str">
        <f aca="false">IF(A596="","",IF(G596&lt;&gt;"",G596,IFERROR(INDEX(Accounts!$D$2:$D$40,MATCH(B596,Accounts!$A$2:$A$40,0)),"Household")))</f>
        <v/>
      </c>
      <c r="L596" s="25" t="str">
        <f aca="false">IF(F596="","",SUMIFS($D$2:$D$3001,$F$2:$F$3001,F596))</f>
        <v/>
      </c>
      <c r="M596" s="23" t="str">
        <f aca="false">IF(A596="","",IF(E596="","Uncategorized",IF(I596="Unknown","Unknown category",IF(AND(I596="Transfer",F596=""),"Transfer needs ID",IF(AND(F596&lt;&gt;"",ABS(N(L596))&gt;0.009),"Unmatched transfer",IF(AND(LEFT(E596,6)="Rental",K596="Household"),"Rental row needs property",""))))))</f>
        <v/>
      </c>
    </row>
    <row r="597" customFormat="false" ht="15" hidden="false" customHeight="false" outlineLevel="0" collapsed="false">
      <c r="A597" s="21"/>
      <c r="D597" s="22"/>
      <c r="I597" s="23" t="str">
        <f aca="false">IF(E597="","",IFERROR(INDEX(Categories!$A$2:$A$200,MATCH(E597,Categories!$B$2:$B$200,0)),"Unknown"))</f>
        <v/>
      </c>
      <c r="J597" s="24" t="str">
        <f aca="false">IF(A597="","",DATE(YEAR(A597),MONTH(A597),1))</f>
        <v/>
      </c>
      <c r="K597" s="23" t="str">
        <f aca="false">IF(A597="","",IF(G597&lt;&gt;"",G597,IFERROR(INDEX(Accounts!$D$2:$D$40,MATCH(B597,Accounts!$A$2:$A$40,0)),"Household")))</f>
        <v/>
      </c>
      <c r="L597" s="25" t="str">
        <f aca="false">IF(F597="","",SUMIFS($D$2:$D$3001,$F$2:$F$3001,F597))</f>
        <v/>
      </c>
      <c r="M597" s="23" t="str">
        <f aca="false">IF(A597="","",IF(E597="","Uncategorized",IF(I597="Unknown","Unknown category",IF(AND(I597="Transfer",F597=""),"Transfer needs ID",IF(AND(F597&lt;&gt;"",ABS(N(L597))&gt;0.009),"Unmatched transfer",IF(AND(LEFT(E597,6)="Rental",K597="Household"),"Rental row needs property",""))))))</f>
        <v/>
      </c>
    </row>
    <row r="598" customFormat="false" ht="15" hidden="false" customHeight="false" outlineLevel="0" collapsed="false">
      <c r="A598" s="21"/>
      <c r="D598" s="22"/>
      <c r="I598" s="23" t="str">
        <f aca="false">IF(E598="","",IFERROR(INDEX(Categories!$A$2:$A$200,MATCH(E598,Categories!$B$2:$B$200,0)),"Unknown"))</f>
        <v/>
      </c>
      <c r="J598" s="24" t="str">
        <f aca="false">IF(A598="","",DATE(YEAR(A598),MONTH(A598),1))</f>
        <v/>
      </c>
      <c r="K598" s="23" t="str">
        <f aca="false">IF(A598="","",IF(G598&lt;&gt;"",G598,IFERROR(INDEX(Accounts!$D$2:$D$40,MATCH(B598,Accounts!$A$2:$A$40,0)),"Household")))</f>
        <v/>
      </c>
      <c r="L598" s="25" t="str">
        <f aca="false">IF(F598="","",SUMIFS($D$2:$D$3001,$F$2:$F$3001,F598))</f>
        <v/>
      </c>
      <c r="M598" s="23" t="str">
        <f aca="false">IF(A598="","",IF(E598="","Uncategorized",IF(I598="Unknown","Unknown category",IF(AND(I598="Transfer",F598=""),"Transfer needs ID",IF(AND(F598&lt;&gt;"",ABS(N(L598))&gt;0.009),"Unmatched transfer",IF(AND(LEFT(E598,6)="Rental",K598="Household"),"Rental row needs property",""))))))</f>
        <v/>
      </c>
    </row>
    <row r="599" customFormat="false" ht="15" hidden="false" customHeight="false" outlineLevel="0" collapsed="false">
      <c r="A599" s="21"/>
      <c r="D599" s="22"/>
      <c r="I599" s="23" t="str">
        <f aca="false">IF(E599="","",IFERROR(INDEX(Categories!$A$2:$A$200,MATCH(E599,Categories!$B$2:$B$200,0)),"Unknown"))</f>
        <v/>
      </c>
      <c r="J599" s="24" t="str">
        <f aca="false">IF(A599="","",DATE(YEAR(A599),MONTH(A599),1))</f>
        <v/>
      </c>
      <c r="K599" s="23" t="str">
        <f aca="false">IF(A599="","",IF(G599&lt;&gt;"",G599,IFERROR(INDEX(Accounts!$D$2:$D$40,MATCH(B599,Accounts!$A$2:$A$40,0)),"Household")))</f>
        <v/>
      </c>
      <c r="L599" s="25" t="str">
        <f aca="false">IF(F599="","",SUMIFS($D$2:$D$3001,$F$2:$F$3001,F599))</f>
        <v/>
      </c>
      <c r="M599" s="23" t="str">
        <f aca="false">IF(A599="","",IF(E599="","Uncategorized",IF(I599="Unknown","Unknown category",IF(AND(I599="Transfer",F599=""),"Transfer needs ID",IF(AND(F599&lt;&gt;"",ABS(N(L599))&gt;0.009),"Unmatched transfer",IF(AND(LEFT(E599,6)="Rental",K599="Household"),"Rental row needs property",""))))))</f>
        <v/>
      </c>
    </row>
    <row r="600" customFormat="false" ht="15" hidden="false" customHeight="false" outlineLevel="0" collapsed="false">
      <c r="A600" s="21"/>
      <c r="D600" s="22"/>
      <c r="I600" s="23" t="str">
        <f aca="false">IF(E600="","",IFERROR(INDEX(Categories!$A$2:$A$200,MATCH(E600,Categories!$B$2:$B$200,0)),"Unknown"))</f>
        <v/>
      </c>
      <c r="J600" s="24" t="str">
        <f aca="false">IF(A600="","",DATE(YEAR(A600),MONTH(A600),1))</f>
        <v/>
      </c>
      <c r="K600" s="23" t="str">
        <f aca="false">IF(A600="","",IF(G600&lt;&gt;"",G600,IFERROR(INDEX(Accounts!$D$2:$D$40,MATCH(B600,Accounts!$A$2:$A$40,0)),"Household")))</f>
        <v/>
      </c>
      <c r="L600" s="25" t="str">
        <f aca="false">IF(F600="","",SUMIFS($D$2:$D$3001,$F$2:$F$3001,F600))</f>
        <v/>
      </c>
      <c r="M600" s="23" t="str">
        <f aca="false">IF(A600="","",IF(E600="","Uncategorized",IF(I600="Unknown","Unknown category",IF(AND(I600="Transfer",F600=""),"Transfer needs ID",IF(AND(F600&lt;&gt;"",ABS(N(L600))&gt;0.009),"Unmatched transfer",IF(AND(LEFT(E600,6)="Rental",K600="Household"),"Rental row needs property",""))))))</f>
        <v/>
      </c>
    </row>
    <row r="601" customFormat="false" ht="15" hidden="false" customHeight="false" outlineLevel="0" collapsed="false">
      <c r="A601" s="21"/>
      <c r="D601" s="22"/>
      <c r="I601" s="23" t="str">
        <f aca="false">IF(E601="","",IFERROR(INDEX(Categories!$A$2:$A$200,MATCH(E601,Categories!$B$2:$B$200,0)),"Unknown"))</f>
        <v/>
      </c>
      <c r="J601" s="24" t="str">
        <f aca="false">IF(A601="","",DATE(YEAR(A601),MONTH(A601),1))</f>
        <v/>
      </c>
      <c r="K601" s="23" t="str">
        <f aca="false">IF(A601="","",IF(G601&lt;&gt;"",G601,IFERROR(INDEX(Accounts!$D$2:$D$40,MATCH(B601,Accounts!$A$2:$A$40,0)),"Household")))</f>
        <v/>
      </c>
      <c r="L601" s="25" t="str">
        <f aca="false">IF(F601="","",SUMIFS($D$2:$D$3001,$F$2:$F$3001,F601))</f>
        <v/>
      </c>
      <c r="M601" s="23" t="str">
        <f aca="false">IF(A601="","",IF(E601="","Uncategorized",IF(I601="Unknown","Unknown category",IF(AND(I601="Transfer",F601=""),"Transfer needs ID",IF(AND(F601&lt;&gt;"",ABS(N(L601))&gt;0.009),"Unmatched transfer",IF(AND(LEFT(E601,6)="Rental",K601="Household"),"Rental row needs property",""))))))</f>
        <v/>
      </c>
    </row>
    <row r="602" customFormat="false" ht="15" hidden="false" customHeight="false" outlineLevel="0" collapsed="false">
      <c r="A602" s="21"/>
      <c r="D602" s="22"/>
      <c r="I602" s="23" t="str">
        <f aca="false">IF(E602="","",IFERROR(INDEX(Categories!$A$2:$A$200,MATCH(E602,Categories!$B$2:$B$200,0)),"Unknown"))</f>
        <v/>
      </c>
      <c r="J602" s="24" t="str">
        <f aca="false">IF(A602="","",DATE(YEAR(A602),MONTH(A602),1))</f>
        <v/>
      </c>
      <c r="K602" s="23" t="str">
        <f aca="false">IF(A602="","",IF(G602&lt;&gt;"",G602,IFERROR(INDEX(Accounts!$D$2:$D$40,MATCH(B602,Accounts!$A$2:$A$40,0)),"Household")))</f>
        <v/>
      </c>
      <c r="L602" s="25" t="str">
        <f aca="false">IF(F602="","",SUMIFS($D$2:$D$3001,$F$2:$F$3001,F602))</f>
        <v/>
      </c>
      <c r="M602" s="23" t="str">
        <f aca="false">IF(A602="","",IF(E602="","Uncategorized",IF(I602="Unknown","Unknown category",IF(AND(I602="Transfer",F602=""),"Transfer needs ID",IF(AND(F602&lt;&gt;"",ABS(N(L602))&gt;0.009),"Unmatched transfer",IF(AND(LEFT(E602,6)="Rental",K602="Household"),"Rental row needs property",""))))))</f>
        <v/>
      </c>
    </row>
    <row r="603" customFormat="false" ht="15" hidden="false" customHeight="false" outlineLevel="0" collapsed="false">
      <c r="A603" s="21"/>
      <c r="D603" s="22"/>
      <c r="I603" s="23" t="str">
        <f aca="false">IF(E603="","",IFERROR(INDEX(Categories!$A$2:$A$200,MATCH(E603,Categories!$B$2:$B$200,0)),"Unknown"))</f>
        <v/>
      </c>
      <c r="J603" s="24" t="str">
        <f aca="false">IF(A603="","",DATE(YEAR(A603),MONTH(A603),1))</f>
        <v/>
      </c>
      <c r="K603" s="23" t="str">
        <f aca="false">IF(A603="","",IF(G603&lt;&gt;"",G603,IFERROR(INDEX(Accounts!$D$2:$D$40,MATCH(B603,Accounts!$A$2:$A$40,0)),"Household")))</f>
        <v/>
      </c>
      <c r="L603" s="25" t="str">
        <f aca="false">IF(F603="","",SUMIFS($D$2:$D$3001,$F$2:$F$3001,F603))</f>
        <v/>
      </c>
      <c r="M603" s="23" t="str">
        <f aca="false">IF(A603="","",IF(E603="","Uncategorized",IF(I603="Unknown","Unknown category",IF(AND(I603="Transfer",F603=""),"Transfer needs ID",IF(AND(F603&lt;&gt;"",ABS(N(L603))&gt;0.009),"Unmatched transfer",IF(AND(LEFT(E603,6)="Rental",K603="Household"),"Rental row needs property",""))))))</f>
        <v/>
      </c>
    </row>
    <row r="604" customFormat="false" ht="15" hidden="false" customHeight="false" outlineLevel="0" collapsed="false">
      <c r="A604" s="21"/>
      <c r="D604" s="22"/>
      <c r="I604" s="23" t="str">
        <f aca="false">IF(E604="","",IFERROR(INDEX(Categories!$A$2:$A$200,MATCH(E604,Categories!$B$2:$B$200,0)),"Unknown"))</f>
        <v/>
      </c>
      <c r="J604" s="24" t="str">
        <f aca="false">IF(A604="","",DATE(YEAR(A604),MONTH(A604),1))</f>
        <v/>
      </c>
      <c r="K604" s="23" t="str">
        <f aca="false">IF(A604="","",IF(G604&lt;&gt;"",G604,IFERROR(INDEX(Accounts!$D$2:$D$40,MATCH(B604,Accounts!$A$2:$A$40,0)),"Household")))</f>
        <v/>
      </c>
      <c r="L604" s="25" t="str">
        <f aca="false">IF(F604="","",SUMIFS($D$2:$D$3001,$F$2:$F$3001,F604))</f>
        <v/>
      </c>
      <c r="M604" s="23" t="str">
        <f aca="false">IF(A604="","",IF(E604="","Uncategorized",IF(I604="Unknown","Unknown category",IF(AND(I604="Transfer",F604=""),"Transfer needs ID",IF(AND(F604&lt;&gt;"",ABS(N(L604))&gt;0.009),"Unmatched transfer",IF(AND(LEFT(E604,6)="Rental",K604="Household"),"Rental row needs property",""))))))</f>
        <v/>
      </c>
    </row>
    <row r="605" customFormat="false" ht="15" hidden="false" customHeight="false" outlineLevel="0" collapsed="false">
      <c r="A605" s="21"/>
      <c r="D605" s="22"/>
      <c r="I605" s="23" t="str">
        <f aca="false">IF(E605="","",IFERROR(INDEX(Categories!$A$2:$A$200,MATCH(E605,Categories!$B$2:$B$200,0)),"Unknown"))</f>
        <v/>
      </c>
      <c r="J605" s="24" t="str">
        <f aca="false">IF(A605="","",DATE(YEAR(A605),MONTH(A605),1))</f>
        <v/>
      </c>
      <c r="K605" s="23" t="str">
        <f aca="false">IF(A605="","",IF(G605&lt;&gt;"",G605,IFERROR(INDEX(Accounts!$D$2:$D$40,MATCH(B605,Accounts!$A$2:$A$40,0)),"Household")))</f>
        <v/>
      </c>
      <c r="L605" s="25" t="str">
        <f aca="false">IF(F605="","",SUMIFS($D$2:$D$3001,$F$2:$F$3001,F605))</f>
        <v/>
      </c>
      <c r="M605" s="23" t="str">
        <f aca="false">IF(A605="","",IF(E605="","Uncategorized",IF(I605="Unknown","Unknown category",IF(AND(I605="Transfer",F605=""),"Transfer needs ID",IF(AND(F605&lt;&gt;"",ABS(N(L605))&gt;0.009),"Unmatched transfer",IF(AND(LEFT(E605,6)="Rental",K605="Household"),"Rental row needs property",""))))))</f>
        <v/>
      </c>
    </row>
    <row r="606" customFormat="false" ht="15" hidden="false" customHeight="false" outlineLevel="0" collapsed="false">
      <c r="A606" s="21"/>
      <c r="D606" s="22"/>
      <c r="I606" s="23" t="str">
        <f aca="false">IF(E606="","",IFERROR(INDEX(Categories!$A$2:$A$200,MATCH(E606,Categories!$B$2:$B$200,0)),"Unknown"))</f>
        <v/>
      </c>
      <c r="J606" s="24" t="str">
        <f aca="false">IF(A606="","",DATE(YEAR(A606),MONTH(A606),1))</f>
        <v/>
      </c>
      <c r="K606" s="23" t="str">
        <f aca="false">IF(A606="","",IF(G606&lt;&gt;"",G606,IFERROR(INDEX(Accounts!$D$2:$D$40,MATCH(B606,Accounts!$A$2:$A$40,0)),"Household")))</f>
        <v/>
      </c>
      <c r="L606" s="25" t="str">
        <f aca="false">IF(F606="","",SUMIFS($D$2:$D$3001,$F$2:$F$3001,F606))</f>
        <v/>
      </c>
      <c r="M606" s="23" t="str">
        <f aca="false">IF(A606="","",IF(E606="","Uncategorized",IF(I606="Unknown","Unknown category",IF(AND(I606="Transfer",F606=""),"Transfer needs ID",IF(AND(F606&lt;&gt;"",ABS(N(L606))&gt;0.009),"Unmatched transfer",IF(AND(LEFT(E606,6)="Rental",K606="Household"),"Rental row needs property",""))))))</f>
        <v/>
      </c>
    </row>
    <row r="607" customFormat="false" ht="15" hidden="false" customHeight="false" outlineLevel="0" collapsed="false">
      <c r="A607" s="21"/>
      <c r="D607" s="22"/>
      <c r="I607" s="23" t="str">
        <f aca="false">IF(E607="","",IFERROR(INDEX(Categories!$A$2:$A$200,MATCH(E607,Categories!$B$2:$B$200,0)),"Unknown"))</f>
        <v/>
      </c>
      <c r="J607" s="24" t="str">
        <f aca="false">IF(A607="","",DATE(YEAR(A607),MONTH(A607),1))</f>
        <v/>
      </c>
      <c r="K607" s="23" t="str">
        <f aca="false">IF(A607="","",IF(G607&lt;&gt;"",G607,IFERROR(INDEX(Accounts!$D$2:$D$40,MATCH(B607,Accounts!$A$2:$A$40,0)),"Household")))</f>
        <v/>
      </c>
      <c r="L607" s="25" t="str">
        <f aca="false">IF(F607="","",SUMIFS($D$2:$D$3001,$F$2:$F$3001,F607))</f>
        <v/>
      </c>
      <c r="M607" s="23" t="str">
        <f aca="false">IF(A607="","",IF(E607="","Uncategorized",IF(I607="Unknown","Unknown category",IF(AND(I607="Transfer",F607=""),"Transfer needs ID",IF(AND(F607&lt;&gt;"",ABS(N(L607))&gt;0.009),"Unmatched transfer",IF(AND(LEFT(E607,6)="Rental",K607="Household"),"Rental row needs property",""))))))</f>
        <v/>
      </c>
    </row>
    <row r="608" customFormat="false" ht="15" hidden="false" customHeight="false" outlineLevel="0" collapsed="false">
      <c r="A608" s="21"/>
      <c r="D608" s="22"/>
      <c r="I608" s="23" t="str">
        <f aca="false">IF(E608="","",IFERROR(INDEX(Categories!$A$2:$A$200,MATCH(E608,Categories!$B$2:$B$200,0)),"Unknown"))</f>
        <v/>
      </c>
      <c r="J608" s="24" t="str">
        <f aca="false">IF(A608="","",DATE(YEAR(A608),MONTH(A608),1))</f>
        <v/>
      </c>
      <c r="K608" s="23" t="str">
        <f aca="false">IF(A608="","",IF(G608&lt;&gt;"",G608,IFERROR(INDEX(Accounts!$D$2:$D$40,MATCH(B608,Accounts!$A$2:$A$40,0)),"Household")))</f>
        <v/>
      </c>
      <c r="L608" s="25" t="str">
        <f aca="false">IF(F608="","",SUMIFS($D$2:$D$3001,$F$2:$F$3001,F608))</f>
        <v/>
      </c>
      <c r="M608" s="23" t="str">
        <f aca="false">IF(A608="","",IF(E608="","Uncategorized",IF(I608="Unknown","Unknown category",IF(AND(I608="Transfer",F608=""),"Transfer needs ID",IF(AND(F608&lt;&gt;"",ABS(N(L608))&gt;0.009),"Unmatched transfer",IF(AND(LEFT(E608,6)="Rental",K608="Household"),"Rental row needs property",""))))))</f>
        <v/>
      </c>
    </row>
    <row r="609" customFormat="false" ht="15" hidden="false" customHeight="false" outlineLevel="0" collapsed="false">
      <c r="A609" s="21"/>
      <c r="D609" s="22"/>
      <c r="I609" s="23" t="str">
        <f aca="false">IF(E609="","",IFERROR(INDEX(Categories!$A$2:$A$200,MATCH(E609,Categories!$B$2:$B$200,0)),"Unknown"))</f>
        <v/>
      </c>
      <c r="J609" s="24" t="str">
        <f aca="false">IF(A609="","",DATE(YEAR(A609),MONTH(A609),1))</f>
        <v/>
      </c>
      <c r="K609" s="23" t="str">
        <f aca="false">IF(A609="","",IF(G609&lt;&gt;"",G609,IFERROR(INDEX(Accounts!$D$2:$D$40,MATCH(B609,Accounts!$A$2:$A$40,0)),"Household")))</f>
        <v/>
      </c>
      <c r="L609" s="25" t="str">
        <f aca="false">IF(F609="","",SUMIFS($D$2:$D$3001,$F$2:$F$3001,F609))</f>
        <v/>
      </c>
      <c r="M609" s="23" t="str">
        <f aca="false">IF(A609="","",IF(E609="","Uncategorized",IF(I609="Unknown","Unknown category",IF(AND(I609="Transfer",F609=""),"Transfer needs ID",IF(AND(F609&lt;&gt;"",ABS(N(L609))&gt;0.009),"Unmatched transfer",IF(AND(LEFT(E609,6)="Rental",K609="Household"),"Rental row needs property",""))))))</f>
        <v/>
      </c>
    </row>
    <row r="610" customFormat="false" ht="15" hidden="false" customHeight="false" outlineLevel="0" collapsed="false">
      <c r="A610" s="21"/>
      <c r="D610" s="22"/>
      <c r="I610" s="23" t="str">
        <f aca="false">IF(E610="","",IFERROR(INDEX(Categories!$A$2:$A$200,MATCH(E610,Categories!$B$2:$B$200,0)),"Unknown"))</f>
        <v/>
      </c>
      <c r="J610" s="24" t="str">
        <f aca="false">IF(A610="","",DATE(YEAR(A610),MONTH(A610),1))</f>
        <v/>
      </c>
      <c r="K610" s="23" t="str">
        <f aca="false">IF(A610="","",IF(G610&lt;&gt;"",G610,IFERROR(INDEX(Accounts!$D$2:$D$40,MATCH(B610,Accounts!$A$2:$A$40,0)),"Household")))</f>
        <v/>
      </c>
      <c r="L610" s="25" t="str">
        <f aca="false">IF(F610="","",SUMIFS($D$2:$D$3001,$F$2:$F$3001,F610))</f>
        <v/>
      </c>
      <c r="M610" s="23" t="str">
        <f aca="false">IF(A610="","",IF(E610="","Uncategorized",IF(I610="Unknown","Unknown category",IF(AND(I610="Transfer",F610=""),"Transfer needs ID",IF(AND(F610&lt;&gt;"",ABS(N(L610))&gt;0.009),"Unmatched transfer",IF(AND(LEFT(E610,6)="Rental",K610="Household"),"Rental row needs property",""))))))</f>
        <v/>
      </c>
    </row>
    <row r="611" customFormat="false" ht="15" hidden="false" customHeight="false" outlineLevel="0" collapsed="false">
      <c r="A611" s="21"/>
      <c r="D611" s="22"/>
      <c r="I611" s="23" t="str">
        <f aca="false">IF(E611="","",IFERROR(INDEX(Categories!$A$2:$A$200,MATCH(E611,Categories!$B$2:$B$200,0)),"Unknown"))</f>
        <v/>
      </c>
      <c r="J611" s="24" t="str">
        <f aca="false">IF(A611="","",DATE(YEAR(A611),MONTH(A611),1))</f>
        <v/>
      </c>
      <c r="K611" s="23" t="str">
        <f aca="false">IF(A611="","",IF(G611&lt;&gt;"",G611,IFERROR(INDEX(Accounts!$D$2:$D$40,MATCH(B611,Accounts!$A$2:$A$40,0)),"Household")))</f>
        <v/>
      </c>
      <c r="L611" s="25" t="str">
        <f aca="false">IF(F611="","",SUMIFS($D$2:$D$3001,$F$2:$F$3001,F611))</f>
        <v/>
      </c>
      <c r="M611" s="23" t="str">
        <f aca="false">IF(A611="","",IF(E611="","Uncategorized",IF(I611="Unknown","Unknown category",IF(AND(I611="Transfer",F611=""),"Transfer needs ID",IF(AND(F611&lt;&gt;"",ABS(N(L611))&gt;0.009),"Unmatched transfer",IF(AND(LEFT(E611,6)="Rental",K611="Household"),"Rental row needs property",""))))))</f>
        <v/>
      </c>
    </row>
    <row r="612" customFormat="false" ht="15" hidden="false" customHeight="false" outlineLevel="0" collapsed="false">
      <c r="A612" s="21"/>
      <c r="D612" s="22"/>
      <c r="I612" s="23" t="str">
        <f aca="false">IF(E612="","",IFERROR(INDEX(Categories!$A$2:$A$200,MATCH(E612,Categories!$B$2:$B$200,0)),"Unknown"))</f>
        <v/>
      </c>
      <c r="J612" s="24" t="str">
        <f aca="false">IF(A612="","",DATE(YEAR(A612),MONTH(A612),1))</f>
        <v/>
      </c>
      <c r="K612" s="23" t="str">
        <f aca="false">IF(A612="","",IF(G612&lt;&gt;"",G612,IFERROR(INDEX(Accounts!$D$2:$D$40,MATCH(B612,Accounts!$A$2:$A$40,0)),"Household")))</f>
        <v/>
      </c>
      <c r="L612" s="25" t="str">
        <f aca="false">IF(F612="","",SUMIFS($D$2:$D$3001,$F$2:$F$3001,F612))</f>
        <v/>
      </c>
      <c r="M612" s="23" t="str">
        <f aca="false">IF(A612="","",IF(E612="","Uncategorized",IF(I612="Unknown","Unknown category",IF(AND(I612="Transfer",F612=""),"Transfer needs ID",IF(AND(F612&lt;&gt;"",ABS(N(L612))&gt;0.009),"Unmatched transfer",IF(AND(LEFT(E612,6)="Rental",K612="Household"),"Rental row needs property",""))))))</f>
        <v/>
      </c>
    </row>
    <row r="613" customFormat="false" ht="15" hidden="false" customHeight="false" outlineLevel="0" collapsed="false">
      <c r="A613" s="21"/>
      <c r="D613" s="22"/>
      <c r="I613" s="23" t="str">
        <f aca="false">IF(E613="","",IFERROR(INDEX(Categories!$A$2:$A$200,MATCH(E613,Categories!$B$2:$B$200,0)),"Unknown"))</f>
        <v/>
      </c>
      <c r="J613" s="24" t="str">
        <f aca="false">IF(A613="","",DATE(YEAR(A613),MONTH(A613),1))</f>
        <v/>
      </c>
      <c r="K613" s="23" t="str">
        <f aca="false">IF(A613="","",IF(G613&lt;&gt;"",G613,IFERROR(INDEX(Accounts!$D$2:$D$40,MATCH(B613,Accounts!$A$2:$A$40,0)),"Household")))</f>
        <v/>
      </c>
      <c r="L613" s="25" t="str">
        <f aca="false">IF(F613="","",SUMIFS($D$2:$D$3001,$F$2:$F$3001,F613))</f>
        <v/>
      </c>
      <c r="M613" s="23" t="str">
        <f aca="false">IF(A613="","",IF(E613="","Uncategorized",IF(I613="Unknown","Unknown category",IF(AND(I613="Transfer",F613=""),"Transfer needs ID",IF(AND(F613&lt;&gt;"",ABS(N(L613))&gt;0.009),"Unmatched transfer",IF(AND(LEFT(E613,6)="Rental",K613="Household"),"Rental row needs property",""))))))</f>
        <v/>
      </c>
    </row>
    <row r="614" customFormat="false" ht="15" hidden="false" customHeight="false" outlineLevel="0" collapsed="false">
      <c r="A614" s="21"/>
      <c r="D614" s="22"/>
      <c r="I614" s="23" t="str">
        <f aca="false">IF(E614="","",IFERROR(INDEX(Categories!$A$2:$A$200,MATCH(E614,Categories!$B$2:$B$200,0)),"Unknown"))</f>
        <v/>
      </c>
      <c r="J614" s="24" t="str">
        <f aca="false">IF(A614="","",DATE(YEAR(A614),MONTH(A614),1))</f>
        <v/>
      </c>
      <c r="K614" s="23" t="str">
        <f aca="false">IF(A614="","",IF(G614&lt;&gt;"",G614,IFERROR(INDEX(Accounts!$D$2:$D$40,MATCH(B614,Accounts!$A$2:$A$40,0)),"Household")))</f>
        <v/>
      </c>
      <c r="L614" s="25" t="str">
        <f aca="false">IF(F614="","",SUMIFS($D$2:$D$3001,$F$2:$F$3001,F614))</f>
        <v/>
      </c>
      <c r="M614" s="23" t="str">
        <f aca="false">IF(A614="","",IF(E614="","Uncategorized",IF(I614="Unknown","Unknown category",IF(AND(I614="Transfer",F614=""),"Transfer needs ID",IF(AND(F614&lt;&gt;"",ABS(N(L614))&gt;0.009),"Unmatched transfer",IF(AND(LEFT(E614,6)="Rental",K614="Household"),"Rental row needs property",""))))))</f>
        <v/>
      </c>
    </row>
    <row r="615" customFormat="false" ht="15" hidden="false" customHeight="false" outlineLevel="0" collapsed="false">
      <c r="A615" s="21"/>
      <c r="D615" s="22"/>
      <c r="I615" s="23" t="str">
        <f aca="false">IF(E615="","",IFERROR(INDEX(Categories!$A$2:$A$200,MATCH(E615,Categories!$B$2:$B$200,0)),"Unknown"))</f>
        <v/>
      </c>
      <c r="J615" s="24" t="str">
        <f aca="false">IF(A615="","",DATE(YEAR(A615),MONTH(A615),1))</f>
        <v/>
      </c>
      <c r="K615" s="23" t="str">
        <f aca="false">IF(A615="","",IF(G615&lt;&gt;"",G615,IFERROR(INDEX(Accounts!$D$2:$D$40,MATCH(B615,Accounts!$A$2:$A$40,0)),"Household")))</f>
        <v/>
      </c>
      <c r="L615" s="25" t="str">
        <f aca="false">IF(F615="","",SUMIFS($D$2:$D$3001,$F$2:$F$3001,F615))</f>
        <v/>
      </c>
      <c r="M615" s="23" t="str">
        <f aca="false">IF(A615="","",IF(E615="","Uncategorized",IF(I615="Unknown","Unknown category",IF(AND(I615="Transfer",F615=""),"Transfer needs ID",IF(AND(F615&lt;&gt;"",ABS(N(L615))&gt;0.009),"Unmatched transfer",IF(AND(LEFT(E615,6)="Rental",K615="Household"),"Rental row needs property",""))))))</f>
        <v/>
      </c>
    </row>
    <row r="616" customFormat="false" ht="15" hidden="false" customHeight="false" outlineLevel="0" collapsed="false">
      <c r="A616" s="21"/>
      <c r="D616" s="22"/>
      <c r="I616" s="23" t="str">
        <f aca="false">IF(E616="","",IFERROR(INDEX(Categories!$A$2:$A$200,MATCH(E616,Categories!$B$2:$B$200,0)),"Unknown"))</f>
        <v/>
      </c>
      <c r="J616" s="24" t="str">
        <f aca="false">IF(A616="","",DATE(YEAR(A616),MONTH(A616),1))</f>
        <v/>
      </c>
      <c r="K616" s="23" t="str">
        <f aca="false">IF(A616="","",IF(G616&lt;&gt;"",G616,IFERROR(INDEX(Accounts!$D$2:$D$40,MATCH(B616,Accounts!$A$2:$A$40,0)),"Household")))</f>
        <v/>
      </c>
      <c r="L616" s="25" t="str">
        <f aca="false">IF(F616="","",SUMIFS($D$2:$D$3001,$F$2:$F$3001,F616))</f>
        <v/>
      </c>
      <c r="M616" s="23" t="str">
        <f aca="false">IF(A616="","",IF(E616="","Uncategorized",IF(I616="Unknown","Unknown category",IF(AND(I616="Transfer",F616=""),"Transfer needs ID",IF(AND(F616&lt;&gt;"",ABS(N(L616))&gt;0.009),"Unmatched transfer",IF(AND(LEFT(E616,6)="Rental",K616="Household"),"Rental row needs property",""))))))</f>
        <v/>
      </c>
    </row>
    <row r="617" customFormat="false" ht="15" hidden="false" customHeight="false" outlineLevel="0" collapsed="false">
      <c r="A617" s="21"/>
      <c r="D617" s="22"/>
      <c r="I617" s="23" t="str">
        <f aca="false">IF(E617="","",IFERROR(INDEX(Categories!$A$2:$A$200,MATCH(E617,Categories!$B$2:$B$200,0)),"Unknown"))</f>
        <v/>
      </c>
      <c r="J617" s="24" t="str">
        <f aca="false">IF(A617="","",DATE(YEAR(A617),MONTH(A617),1))</f>
        <v/>
      </c>
      <c r="K617" s="23" t="str">
        <f aca="false">IF(A617="","",IF(G617&lt;&gt;"",G617,IFERROR(INDEX(Accounts!$D$2:$D$40,MATCH(B617,Accounts!$A$2:$A$40,0)),"Household")))</f>
        <v/>
      </c>
      <c r="L617" s="25" t="str">
        <f aca="false">IF(F617="","",SUMIFS($D$2:$D$3001,$F$2:$F$3001,F617))</f>
        <v/>
      </c>
      <c r="M617" s="23" t="str">
        <f aca="false">IF(A617="","",IF(E617="","Uncategorized",IF(I617="Unknown","Unknown category",IF(AND(I617="Transfer",F617=""),"Transfer needs ID",IF(AND(F617&lt;&gt;"",ABS(N(L617))&gt;0.009),"Unmatched transfer",IF(AND(LEFT(E617,6)="Rental",K617="Household"),"Rental row needs property",""))))))</f>
        <v/>
      </c>
    </row>
    <row r="618" customFormat="false" ht="15" hidden="false" customHeight="false" outlineLevel="0" collapsed="false">
      <c r="A618" s="21"/>
      <c r="D618" s="22"/>
      <c r="I618" s="23" t="str">
        <f aca="false">IF(E618="","",IFERROR(INDEX(Categories!$A$2:$A$200,MATCH(E618,Categories!$B$2:$B$200,0)),"Unknown"))</f>
        <v/>
      </c>
      <c r="J618" s="24" t="str">
        <f aca="false">IF(A618="","",DATE(YEAR(A618),MONTH(A618),1))</f>
        <v/>
      </c>
      <c r="K618" s="23" t="str">
        <f aca="false">IF(A618="","",IF(G618&lt;&gt;"",G618,IFERROR(INDEX(Accounts!$D$2:$D$40,MATCH(B618,Accounts!$A$2:$A$40,0)),"Household")))</f>
        <v/>
      </c>
      <c r="L618" s="25" t="str">
        <f aca="false">IF(F618="","",SUMIFS($D$2:$D$3001,$F$2:$F$3001,F618))</f>
        <v/>
      </c>
      <c r="M618" s="23" t="str">
        <f aca="false">IF(A618="","",IF(E618="","Uncategorized",IF(I618="Unknown","Unknown category",IF(AND(I618="Transfer",F618=""),"Transfer needs ID",IF(AND(F618&lt;&gt;"",ABS(N(L618))&gt;0.009),"Unmatched transfer",IF(AND(LEFT(E618,6)="Rental",K618="Household"),"Rental row needs property",""))))))</f>
        <v/>
      </c>
    </row>
    <row r="619" customFormat="false" ht="15" hidden="false" customHeight="false" outlineLevel="0" collapsed="false">
      <c r="A619" s="21"/>
      <c r="D619" s="22"/>
      <c r="I619" s="23" t="str">
        <f aca="false">IF(E619="","",IFERROR(INDEX(Categories!$A$2:$A$200,MATCH(E619,Categories!$B$2:$B$200,0)),"Unknown"))</f>
        <v/>
      </c>
      <c r="J619" s="24" t="str">
        <f aca="false">IF(A619="","",DATE(YEAR(A619),MONTH(A619),1))</f>
        <v/>
      </c>
      <c r="K619" s="23" t="str">
        <f aca="false">IF(A619="","",IF(G619&lt;&gt;"",G619,IFERROR(INDEX(Accounts!$D$2:$D$40,MATCH(B619,Accounts!$A$2:$A$40,0)),"Household")))</f>
        <v/>
      </c>
      <c r="L619" s="25" t="str">
        <f aca="false">IF(F619="","",SUMIFS($D$2:$D$3001,$F$2:$F$3001,F619))</f>
        <v/>
      </c>
      <c r="M619" s="23" t="str">
        <f aca="false">IF(A619="","",IF(E619="","Uncategorized",IF(I619="Unknown","Unknown category",IF(AND(I619="Transfer",F619=""),"Transfer needs ID",IF(AND(F619&lt;&gt;"",ABS(N(L619))&gt;0.009),"Unmatched transfer",IF(AND(LEFT(E619,6)="Rental",K619="Household"),"Rental row needs property",""))))))</f>
        <v/>
      </c>
    </row>
    <row r="620" customFormat="false" ht="15" hidden="false" customHeight="false" outlineLevel="0" collapsed="false">
      <c r="A620" s="21"/>
      <c r="D620" s="22"/>
      <c r="I620" s="23" t="str">
        <f aca="false">IF(E620="","",IFERROR(INDEX(Categories!$A$2:$A$200,MATCH(E620,Categories!$B$2:$B$200,0)),"Unknown"))</f>
        <v/>
      </c>
      <c r="J620" s="24" t="str">
        <f aca="false">IF(A620="","",DATE(YEAR(A620),MONTH(A620),1))</f>
        <v/>
      </c>
      <c r="K620" s="23" t="str">
        <f aca="false">IF(A620="","",IF(G620&lt;&gt;"",G620,IFERROR(INDEX(Accounts!$D$2:$D$40,MATCH(B620,Accounts!$A$2:$A$40,0)),"Household")))</f>
        <v/>
      </c>
      <c r="L620" s="25" t="str">
        <f aca="false">IF(F620="","",SUMIFS($D$2:$D$3001,$F$2:$F$3001,F620))</f>
        <v/>
      </c>
      <c r="M620" s="23" t="str">
        <f aca="false">IF(A620="","",IF(E620="","Uncategorized",IF(I620="Unknown","Unknown category",IF(AND(I620="Transfer",F620=""),"Transfer needs ID",IF(AND(F620&lt;&gt;"",ABS(N(L620))&gt;0.009),"Unmatched transfer",IF(AND(LEFT(E620,6)="Rental",K620="Household"),"Rental row needs property",""))))))</f>
        <v/>
      </c>
    </row>
    <row r="621" customFormat="false" ht="15" hidden="false" customHeight="false" outlineLevel="0" collapsed="false">
      <c r="A621" s="21"/>
      <c r="D621" s="22"/>
      <c r="I621" s="23" t="str">
        <f aca="false">IF(E621="","",IFERROR(INDEX(Categories!$A$2:$A$200,MATCH(E621,Categories!$B$2:$B$200,0)),"Unknown"))</f>
        <v/>
      </c>
      <c r="J621" s="24" t="str">
        <f aca="false">IF(A621="","",DATE(YEAR(A621),MONTH(A621),1))</f>
        <v/>
      </c>
      <c r="K621" s="23" t="str">
        <f aca="false">IF(A621="","",IF(G621&lt;&gt;"",G621,IFERROR(INDEX(Accounts!$D$2:$D$40,MATCH(B621,Accounts!$A$2:$A$40,0)),"Household")))</f>
        <v/>
      </c>
      <c r="L621" s="25" t="str">
        <f aca="false">IF(F621="","",SUMIFS($D$2:$D$3001,$F$2:$F$3001,F621))</f>
        <v/>
      </c>
      <c r="M621" s="23" t="str">
        <f aca="false">IF(A621="","",IF(E621="","Uncategorized",IF(I621="Unknown","Unknown category",IF(AND(I621="Transfer",F621=""),"Transfer needs ID",IF(AND(F621&lt;&gt;"",ABS(N(L621))&gt;0.009),"Unmatched transfer",IF(AND(LEFT(E621,6)="Rental",K621="Household"),"Rental row needs property",""))))))</f>
        <v/>
      </c>
    </row>
    <row r="622" customFormat="false" ht="15" hidden="false" customHeight="false" outlineLevel="0" collapsed="false">
      <c r="A622" s="21"/>
      <c r="D622" s="22"/>
      <c r="I622" s="23" t="str">
        <f aca="false">IF(E622="","",IFERROR(INDEX(Categories!$A$2:$A$200,MATCH(E622,Categories!$B$2:$B$200,0)),"Unknown"))</f>
        <v/>
      </c>
      <c r="J622" s="24" t="str">
        <f aca="false">IF(A622="","",DATE(YEAR(A622),MONTH(A622),1))</f>
        <v/>
      </c>
      <c r="K622" s="23" t="str">
        <f aca="false">IF(A622="","",IF(G622&lt;&gt;"",G622,IFERROR(INDEX(Accounts!$D$2:$D$40,MATCH(B622,Accounts!$A$2:$A$40,0)),"Household")))</f>
        <v/>
      </c>
      <c r="L622" s="25" t="str">
        <f aca="false">IF(F622="","",SUMIFS($D$2:$D$3001,$F$2:$F$3001,F622))</f>
        <v/>
      </c>
      <c r="M622" s="23" t="str">
        <f aca="false">IF(A622="","",IF(E622="","Uncategorized",IF(I622="Unknown","Unknown category",IF(AND(I622="Transfer",F622=""),"Transfer needs ID",IF(AND(F622&lt;&gt;"",ABS(N(L622))&gt;0.009),"Unmatched transfer",IF(AND(LEFT(E622,6)="Rental",K622="Household"),"Rental row needs property",""))))))</f>
        <v/>
      </c>
    </row>
    <row r="623" customFormat="false" ht="15" hidden="false" customHeight="false" outlineLevel="0" collapsed="false">
      <c r="A623" s="21"/>
      <c r="D623" s="22"/>
      <c r="I623" s="23" t="str">
        <f aca="false">IF(E623="","",IFERROR(INDEX(Categories!$A$2:$A$200,MATCH(E623,Categories!$B$2:$B$200,0)),"Unknown"))</f>
        <v/>
      </c>
      <c r="J623" s="24" t="str">
        <f aca="false">IF(A623="","",DATE(YEAR(A623),MONTH(A623),1))</f>
        <v/>
      </c>
      <c r="K623" s="23" t="str">
        <f aca="false">IF(A623="","",IF(G623&lt;&gt;"",G623,IFERROR(INDEX(Accounts!$D$2:$D$40,MATCH(B623,Accounts!$A$2:$A$40,0)),"Household")))</f>
        <v/>
      </c>
      <c r="L623" s="25" t="str">
        <f aca="false">IF(F623="","",SUMIFS($D$2:$D$3001,$F$2:$F$3001,F623))</f>
        <v/>
      </c>
      <c r="M623" s="23" t="str">
        <f aca="false">IF(A623="","",IF(E623="","Uncategorized",IF(I623="Unknown","Unknown category",IF(AND(I623="Transfer",F623=""),"Transfer needs ID",IF(AND(F623&lt;&gt;"",ABS(N(L623))&gt;0.009),"Unmatched transfer",IF(AND(LEFT(E623,6)="Rental",K623="Household"),"Rental row needs property",""))))))</f>
        <v/>
      </c>
    </row>
    <row r="624" customFormat="false" ht="15" hidden="false" customHeight="false" outlineLevel="0" collapsed="false">
      <c r="A624" s="21"/>
      <c r="D624" s="22"/>
      <c r="I624" s="23" t="str">
        <f aca="false">IF(E624="","",IFERROR(INDEX(Categories!$A$2:$A$200,MATCH(E624,Categories!$B$2:$B$200,0)),"Unknown"))</f>
        <v/>
      </c>
      <c r="J624" s="24" t="str">
        <f aca="false">IF(A624="","",DATE(YEAR(A624),MONTH(A624),1))</f>
        <v/>
      </c>
      <c r="K624" s="23" t="str">
        <f aca="false">IF(A624="","",IF(G624&lt;&gt;"",G624,IFERROR(INDEX(Accounts!$D$2:$D$40,MATCH(B624,Accounts!$A$2:$A$40,0)),"Household")))</f>
        <v/>
      </c>
      <c r="L624" s="25" t="str">
        <f aca="false">IF(F624="","",SUMIFS($D$2:$D$3001,$F$2:$F$3001,F624))</f>
        <v/>
      </c>
      <c r="M624" s="23" t="str">
        <f aca="false">IF(A624="","",IF(E624="","Uncategorized",IF(I624="Unknown","Unknown category",IF(AND(I624="Transfer",F624=""),"Transfer needs ID",IF(AND(F624&lt;&gt;"",ABS(N(L624))&gt;0.009),"Unmatched transfer",IF(AND(LEFT(E624,6)="Rental",K624="Household"),"Rental row needs property",""))))))</f>
        <v/>
      </c>
    </row>
    <row r="625" customFormat="false" ht="15" hidden="false" customHeight="false" outlineLevel="0" collapsed="false">
      <c r="A625" s="21"/>
      <c r="D625" s="22"/>
      <c r="I625" s="23" t="str">
        <f aca="false">IF(E625="","",IFERROR(INDEX(Categories!$A$2:$A$200,MATCH(E625,Categories!$B$2:$B$200,0)),"Unknown"))</f>
        <v/>
      </c>
      <c r="J625" s="24" t="str">
        <f aca="false">IF(A625="","",DATE(YEAR(A625),MONTH(A625),1))</f>
        <v/>
      </c>
      <c r="K625" s="23" t="str">
        <f aca="false">IF(A625="","",IF(G625&lt;&gt;"",G625,IFERROR(INDEX(Accounts!$D$2:$D$40,MATCH(B625,Accounts!$A$2:$A$40,0)),"Household")))</f>
        <v/>
      </c>
      <c r="L625" s="25" t="str">
        <f aca="false">IF(F625="","",SUMIFS($D$2:$D$3001,$F$2:$F$3001,F625))</f>
        <v/>
      </c>
      <c r="M625" s="23" t="str">
        <f aca="false">IF(A625="","",IF(E625="","Uncategorized",IF(I625="Unknown","Unknown category",IF(AND(I625="Transfer",F625=""),"Transfer needs ID",IF(AND(F625&lt;&gt;"",ABS(N(L625))&gt;0.009),"Unmatched transfer",IF(AND(LEFT(E625,6)="Rental",K625="Household"),"Rental row needs property",""))))))</f>
        <v/>
      </c>
    </row>
    <row r="626" customFormat="false" ht="15" hidden="false" customHeight="false" outlineLevel="0" collapsed="false">
      <c r="A626" s="21"/>
      <c r="D626" s="22"/>
      <c r="I626" s="23" t="str">
        <f aca="false">IF(E626="","",IFERROR(INDEX(Categories!$A$2:$A$200,MATCH(E626,Categories!$B$2:$B$200,0)),"Unknown"))</f>
        <v/>
      </c>
      <c r="J626" s="24" t="str">
        <f aca="false">IF(A626="","",DATE(YEAR(A626),MONTH(A626),1))</f>
        <v/>
      </c>
      <c r="K626" s="23" t="str">
        <f aca="false">IF(A626="","",IF(G626&lt;&gt;"",G626,IFERROR(INDEX(Accounts!$D$2:$D$40,MATCH(B626,Accounts!$A$2:$A$40,0)),"Household")))</f>
        <v/>
      </c>
      <c r="L626" s="25" t="str">
        <f aca="false">IF(F626="","",SUMIFS($D$2:$D$3001,$F$2:$F$3001,F626))</f>
        <v/>
      </c>
      <c r="M626" s="23" t="str">
        <f aca="false">IF(A626="","",IF(E626="","Uncategorized",IF(I626="Unknown","Unknown category",IF(AND(I626="Transfer",F626=""),"Transfer needs ID",IF(AND(F626&lt;&gt;"",ABS(N(L626))&gt;0.009),"Unmatched transfer",IF(AND(LEFT(E626,6)="Rental",K626="Household"),"Rental row needs property",""))))))</f>
        <v/>
      </c>
    </row>
    <row r="627" customFormat="false" ht="15" hidden="false" customHeight="false" outlineLevel="0" collapsed="false">
      <c r="A627" s="21"/>
      <c r="D627" s="22"/>
      <c r="I627" s="23" t="str">
        <f aca="false">IF(E627="","",IFERROR(INDEX(Categories!$A$2:$A$200,MATCH(E627,Categories!$B$2:$B$200,0)),"Unknown"))</f>
        <v/>
      </c>
      <c r="J627" s="24" t="str">
        <f aca="false">IF(A627="","",DATE(YEAR(A627),MONTH(A627),1))</f>
        <v/>
      </c>
      <c r="K627" s="23" t="str">
        <f aca="false">IF(A627="","",IF(G627&lt;&gt;"",G627,IFERROR(INDEX(Accounts!$D$2:$D$40,MATCH(B627,Accounts!$A$2:$A$40,0)),"Household")))</f>
        <v/>
      </c>
      <c r="L627" s="25" t="str">
        <f aca="false">IF(F627="","",SUMIFS($D$2:$D$3001,$F$2:$F$3001,F627))</f>
        <v/>
      </c>
      <c r="M627" s="23" t="str">
        <f aca="false">IF(A627="","",IF(E627="","Uncategorized",IF(I627="Unknown","Unknown category",IF(AND(I627="Transfer",F627=""),"Transfer needs ID",IF(AND(F627&lt;&gt;"",ABS(N(L627))&gt;0.009),"Unmatched transfer",IF(AND(LEFT(E627,6)="Rental",K627="Household"),"Rental row needs property",""))))))</f>
        <v/>
      </c>
    </row>
    <row r="628" customFormat="false" ht="15" hidden="false" customHeight="false" outlineLevel="0" collapsed="false">
      <c r="A628" s="21"/>
      <c r="D628" s="22"/>
      <c r="I628" s="23" t="str">
        <f aca="false">IF(E628="","",IFERROR(INDEX(Categories!$A$2:$A$200,MATCH(E628,Categories!$B$2:$B$200,0)),"Unknown"))</f>
        <v/>
      </c>
      <c r="J628" s="24" t="str">
        <f aca="false">IF(A628="","",DATE(YEAR(A628),MONTH(A628),1))</f>
        <v/>
      </c>
      <c r="K628" s="23" t="str">
        <f aca="false">IF(A628="","",IF(G628&lt;&gt;"",G628,IFERROR(INDEX(Accounts!$D$2:$D$40,MATCH(B628,Accounts!$A$2:$A$40,0)),"Household")))</f>
        <v/>
      </c>
      <c r="L628" s="25" t="str">
        <f aca="false">IF(F628="","",SUMIFS($D$2:$D$3001,$F$2:$F$3001,F628))</f>
        <v/>
      </c>
      <c r="M628" s="23" t="str">
        <f aca="false">IF(A628="","",IF(E628="","Uncategorized",IF(I628="Unknown","Unknown category",IF(AND(I628="Transfer",F628=""),"Transfer needs ID",IF(AND(F628&lt;&gt;"",ABS(N(L628))&gt;0.009),"Unmatched transfer",IF(AND(LEFT(E628,6)="Rental",K628="Household"),"Rental row needs property",""))))))</f>
        <v/>
      </c>
    </row>
    <row r="629" customFormat="false" ht="15" hidden="false" customHeight="false" outlineLevel="0" collapsed="false">
      <c r="A629" s="21"/>
      <c r="D629" s="22"/>
      <c r="I629" s="23" t="str">
        <f aca="false">IF(E629="","",IFERROR(INDEX(Categories!$A$2:$A$200,MATCH(E629,Categories!$B$2:$B$200,0)),"Unknown"))</f>
        <v/>
      </c>
      <c r="J629" s="24" t="str">
        <f aca="false">IF(A629="","",DATE(YEAR(A629),MONTH(A629),1))</f>
        <v/>
      </c>
      <c r="K629" s="23" t="str">
        <f aca="false">IF(A629="","",IF(G629&lt;&gt;"",G629,IFERROR(INDEX(Accounts!$D$2:$D$40,MATCH(B629,Accounts!$A$2:$A$40,0)),"Household")))</f>
        <v/>
      </c>
      <c r="L629" s="25" t="str">
        <f aca="false">IF(F629="","",SUMIFS($D$2:$D$3001,$F$2:$F$3001,F629))</f>
        <v/>
      </c>
      <c r="M629" s="23" t="str">
        <f aca="false">IF(A629="","",IF(E629="","Uncategorized",IF(I629="Unknown","Unknown category",IF(AND(I629="Transfer",F629=""),"Transfer needs ID",IF(AND(F629&lt;&gt;"",ABS(N(L629))&gt;0.009),"Unmatched transfer",IF(AND(LEFT(E629,6)="Rental",K629="Household"),"Rental row needs property",""))))))</f>
        <v/>
      </c>
    </row>
    <row r="630" customFormat="false" ht="15" hidden="false" customHeight="false" outlineLevel="0" collapsed="false">
      <c r="A630" s="21"/>
      <c r="D630" s="22"/>
      <c r="I630" s="23" t="str">
        <f aca="false">IF(E630="","",IFERROR(INDEX(Categories!$A$2:$A$200,MATCH(E630,Categories!$B$2:$B$200,0)),"Unknown"))</f>
        <v/>
      </c>
      <c r="J630" s="24" t="str">
        <f aca="false">IF(A630="","",DATE(YEAR(A630),MONTH(A630),1))</f>
        <v/>
      </c>
      <c r="K630" s="23" t="str">
        <f aca="false">IF(A630="","",IF(G630&lt;&gt;"",G630,IFERROR(INDEX(Accounts!$D$2:$D$40,MATCH(B630,Accounts!$A$2:$A$40,0)),"Household")))</f>
        <v/>
      </c>
      <c r="L630" s="25" t="str">
        <f aca="false">IF(F630="","",SUMIFS($D$2:$D$3001,$F$2:$F$3001,F630))</f>
        <v/>
      </c>
      <c r="M630" s="23" t="str">
        <f aca="false">IF(A630="","",IF(E630="","Uncategorized",IF(I630="Unknown","Unknown category",IF(AND(I630="Transfer",F630=""),"Transfer needs ID",IF(AND(F630&lt;&gt;"",ABS(N(L630))&gt;0.009),"Unmatched transfer",IF(AND(LEFT(E630,6)="Rental",K630="Household"),"Rental row needs property",""))))))</f>
        <v/>
      </c>
    </row>
    <row r="631" customFormat="false" ht="15" hidden="false" customHeight="false" outlineLevel="0" collapsed="false">
      <c r="A631" s="21"/>
      <c r="D631" s="22"/>
      <c r="I631" s="23" t="str">
        <f aca="false">IF(E631="","",IFERROR(INDEX(Categories!$A$2:$A$200,MATCH(E631,Categories!$B$2:$B$200,0)),"Unknown"))</f>
        <v/>
      </c>
      <c r="J631" s="24" t="str">
        <f aca="false">IF(A631="","",DATE(YEAR(A631),MONTH(A631),1))</f>
        <v/>
      </c>
      <c r="K631" s="23" t="str">
        <f aca="false">IF(A631="","",IF(G631&lt;&gt;"",G631,IFERROR(INDEX(Accounts!$D$2:$D$40,MATCH(B631,Accounts!$A$2:$A$40,0)),"Household")))</f>
        <v/>
      </c>
      <c r="L631" s="25" t="str">
        <f aca="false">IF(F631="","",SUMIFS($D$2:$D$3001,$F$2:$F$3001,F631))</f>
        <v/>
      </c>
      <c r="M631" s="23" t="str">
        <f aca="false">IF(A631="","",IF(E631="","Uncategorized",IF(I631="Unknown","Unknown category",IF(AND(I631="Transfer",F631=""),"Transfer needs ID",IF(AND(F631&lt;&gt;"",ABS(N(L631))&gt;0.009),"Unmatched transfer",IF(AND(LEFT(E631,6)="Rental",K631="Household"),"Rental row needs property",""))))))</f>
        <v/>
      </c>
    </row>
    <row r="632" customFormat="false" ht="15" hidden="false" customHeight="false" outlineLevel="0" collapsed="false">
      <c r="A632" s="21"/>
      <c r="D632" s="22"/>
      <c r="I632" s="23" t="str">
        <f aca="false">IF(E632="","",IFERROR(INDEX(Categories!$A$2:$A$200,MATCH(E632,Categories!$B$2:$B$200,0)),"Unknown"))</f>
        <v/>
      </c>
      <c r="J632" s="24" t="str">
        <f aca="false">IF(A632="","",DATE(YEAR(A632),MONTH(A632),1))</f>
        <v/>
      </c>
      <c r="K632" s="23" t="str">
        <f aca="false">IF(A632="","",IF(G632&lt;&gt;"",G632,IFERROR(INDEX(Accounts!$D$2:$D$40,MATCH(B632,Accounts!$A$2:$A$40,0)),"Household")))</f>
        <v/>
      </c>
      <c r="L632" s="25" t="str">
        <f aca="false">IF(F632="","",SUMIFS($D$2:$D$3001,$F$2:$F$3001,F632))</f>
        <v/>
      </c>
      <c r="M632" s="23" t="str">
        <f aca="false">IF(A632="","",IF(E632="","Uncategorized",IF(I632="Unknown","Unknown category",IF(AND(I632="Transfer",F632=""),"Transfer needs ID",IF(AND(F632&lt;&gt;"",ABS(N(L632))&gt;0.009),"Unmatched transfer",IF(AND(LEFT(E632,6)="Rental",K632="Household"),"Rental row needs property",""))))))</f>
        <v/>
      </c>
    </row>
    <row r="633" customFormat="false" ht="15" hidden="false" customHeight="false" outlineLevel="0" collapsed="false">
      <c r="A633" s="21"/>
      <c r="D633" s="22"/>
      <c r="I633" s="23" t="str">
        <f aca="false">IF(E633="","",IFERROR(INDEX(Categories!$A$2:$A$200,MATCH(E633,Categories!$B$2:$B$200,0)),"Unknown"))</f>
        <v/>
      </c>
      <c r="J633" s="24" t="str">
        <f aca="false">IF(A633="","",DATE(YEAR(A633),MONTH(A633),1))</f>
        <v/>
      </c>
      <c r="K633" s="23" t="str">
        <f aca="false">IF(A633="","",IF(G633&lt;&gt;"",G633,IFERROR(INDEX(Accounts!$D$2:$D$40,MATCH(B633,Accounts!$A$2:$A$40,0)),"Household")))</f>
        <v/>
      </c>
      <c r="L633" s="25" t="str">
        <f aca="false">IF(F633="","",SUMIFS($D$2:$D$3001,$F$2:$F$3001,F633))</f>
        <v/>
      </c>
      <c r="M633" s="23" t="str">
        <f aca="false">IF(A633="","",IF(E633="","Uncategorized",IF(I633="Unknown","Unknown category",IF(AND(I633="Transfer",F633=""),"Transfer needs ID",IF(AND(F633&lt;&gt;"",ABS(N(L633))&gt;0.009),"Unmatched transfer",IF(AND(LEFT(E633,6)="Rental",K633="Household"),"Rental row needs property",""))))))</f>
        <v/>
      </c>
    </row>
    <row r="634" customFormat="false" ht="15" hidden="false" customHeight="false" outlineLevel="0" collapsed="false">
      <c r="A634" s="21"/>
      <c r="D634" s="22"/>
      <c r="I634" s="23" t="str">
        <f aca="false">IF(E634="","",IFERROR(INDEX(Categories!$A$2:$A$200,MATCH(E634,Categories!$B$2:$B$200,0)),"Unknown"))</f>
        <v/>
      </c>
      <c r="J634" s="24" t="str">
        <f aca="false">IF(A634="","",DATE(YEAR(A634),MONTH(A634),1))</f>
        <v/>
      </c>
      <c r="K634" s="23" t="str">
        <f aca="false">IF(A634="","",IF(G634&lt;&gt;"",G634,IFERROR(INDEX(Accounts!$D$2:$D$40,MATCH(B634,Accounts!$A$2:$A$40,0)),"Household")))</f>
        <v/>
      </c>
      <c r="L634" s="25" t="str">
        <f aca="false">IF(F634="","",SUMIFS($D$2:$D$3001,$F$2:$F$3001,F634))</f>
        <v/>
      </c>
      <c r="M634" s="23" t="str">
        <f aca="false">IF(A634="","",IF(E634="","Uncategorized",IF(I634="Unknown","Unknown category",IF(AND(I634="Transfer",F634=""),"Transfer needs ID",IF(AND(F634&lt;&gt;"",ABS(N(L634))&gt;0.009),"Unmatched transfer",IF(AND(LEFT(E634,6)="Rental",K634="Household"),"Rental row needs property",""))))))</f>
        <v/>
      </c>
    </row>
    <row r="635" customFormat="false" ht="15" hidden="false" customHeight="false" outlineLevel="0" collapsed="false">
      <c r="A635" s="21"/>
      <c r="D635" s="22"/>
      <c r="I635" s="23" t="str">
        <f aca="false">IF(E635="","",IFERROR(INDEX(Categories!$A$2:$A$200,MATCH(E635,Categories!$B$2:$B$200,0)),"Unknown"))</f>
        <v/>
      </c>
      <c r="J635" s="24" t="str">
        <f aca="false">IF(A635="","",DATE(YEAR(A635),MONTH(A635),1))</f>
        <v/>
      </c>
      <c r="K635" s="23" t="str">
        <f aca="false">IF(A635="","",IF(G635&lt;&gt;"",G635,IFERROR(INDEX(Accounts!$D$2:$D$40,MATCH(B635,Accounts!$A$2:$A$40,0)),"Household")))</f>
        <v/>
      </c>
      <c r="L635" s="25" t="str">
        <f aca="false">IF(F635="","",SUMIFS($D$2:$D$3001,$F$2:$F$3001,F635))</f>
        <v/>
      </c>
      <c r="M635" s="23" t="str">
        <f aca="false">IF(A635="","",IF(E635="","Uncategorized",IF(I635="Unknown","Unknown category",IF(AND(I635="Transfer",F635=""),"Transfer needs ID",IF(AND(F635&lt;&gt;"",ABS(N(L635))&gt;0.009),"Unmatched transfer",IF(AND(LEFT(E635,6)="Rental",K635="Household"),"Rental row needs property",""))))))</f>
        <v/>
      </c>
    </row>
    <row r="636" customFormat="false" ht="15" hidden="false" customHeight="false" outlineLevel="0" collapsed="false">
      <c r="A636" s="21"/>
      <c r="D636" s="22"/>
      <c r="I636" s="23" t="str">
        <f aca="false">IF(E636="","",IFERROR(INDEX(Categories!$A$2:$A$200,MATCH(E636,Categories!$B$2:$B$200,0)),"Unknown"))</f>
        <v/>
      </c>
      <c r="J636" s="24" t="str">
        <f aca="false">IF(A636="","",DATE(YEAR(A636),MONTH(A636),1))</f>
        <v/>
      </c>
      <c r="K636" s="23" t="str">
        <f aca="false">IF(A636="","",IF(G636&lt;&gt;"",G636,IFERROR(INDEX(Accounts!$D$2:$D$40,MATCH(B636,Accounts!$A$2:$A$40,0)),"Household")))</f>
        <v/>
      </c>
      <c r="L636" s="25" t="str">
        <f aca="false">IF(F636="","",SUMIFS($D$2:$D$3001,$F$2:$F$3001,F636))</f>
        <v/>
      </c>
      <c r="M636" s="23" t="str">
        <f aca="false">IF(A636="","",IF(E636="","Uncategorized",IF(I636="Unknown","Unknown category",IF(AND(I636="Transfer",F636=""),"Transfer needs ID",IF(AND(F636&lt;&gt;"",ABS(N(L636))&gt;0.009),"Unmatched transfer",IF(AND(LEFT(E636,6)="Rental",K636="Household"),"Rental row needs property",""))))))</f>
        <v/>
      </c>
    </row>
    <row r="637" customFormat="false" ht="15" hidden="false" customHeight="false" outlineLevel="0" collapsed="false">
      <c r="A637" s="21"/>
      <c r="D637" s="22"/>
      <c r="I637" s="23" t="str">
        <f aca="false">IF(E637="","",IFERROR(INDEX(Categories!$A$2:$A$200,MATCH(E637,Categories!$B$2:$B$200,0)),"Unknown"))</f>
        <v/>
      </c>
      <c r="J637" s="24" t="str">
        <f aca="false">IF(A637="","",DATE(YEAR(A637),MONTH(A637),1))</f>
        <v/>
      </c>
      <c r="K637" s="23" t="str">
        <f aca="false">IF(A637="","",IF(G637&lt;&gt;"",G637,IFERROR(INDEX(Accounts!$D$2:$D$40,MATCH(B637,Accounts!$A$2:$A$40,0)),"Household")))</f>
        <v/>
      </c>
      <c r="L637" s="25" t="str">
        <f aca="false">IF(F637="","",SUMIFS($D$2:$D$3001,$F$2:$F$3001,F637))</f>
        <v/>
      </c>
      <c r="M637" s="23" t="str">
        <f aca="false">IF(A637="","",IF(E637="","Uncategorized",IF(I637="Unknown","Unknown category",IF(AND(I637="Transfer",F637=""),"Transfer needs ID",IF(AND(F637&lt;&gt;"",ABS(N(L637))&gt;0.009),"Unmatched transfer",IF(AND(LEFT(E637,6)="Rental",K637="Household"),"Rental row needs property",""))))))</f>
        <v/>
      </c>
    </row>
    <row r="638" customFormat="false" ht="15" hidden="false" customHeight="false" outlineLevel="0" collapsed="false">
      <c r="A638" s="21"/>
      <c r="D638" s="22"/>
      <c r="I638" s="23" t="str">
        <f aca="false">IF(E638="","",IFERROR(INDEX(Categories!$A$2:$A$200,MATCH(E638,Categories!$B$2:$B$200,0)),"Unknown"))</f>
        <v/>
      </c>
      <c r="J638" s="24" t="str">
        <f aca="false">IF(A638="","",DATE(YEAR(A638),MONTH(A638),1))</f>
        <v/>
      </c>
      <c r="K638" s="23" t="str">
        <f aca="false">IF(A638="","",IF(G638&lt;&gt;"",G638,IFERROR(INDEX(Accounts!$D$2:$D$40,MATCH(B638,Accounts!$A$2:$A$40,0)),"Household")))</f>
        <v/>
      </c>
      <c r="L638" s="25" t="str">
        <f aca="false">IF(F638="","",SUMIFS($D$2:$D$3001,$F$2:$F$3001,F638))</f>
        <v/>
      </c>
      <c r="M638" s="23" t="str">
        <f aca="false">IF(A638="","",IF(E638="","Uncategorized",IF(I638="Unknown","Unknown category",IF(AND(I638="Transfer",F638=""),"Transfer needs ID",IF(AND(F638&lt;&gt;"",ABS(N(L638))&gt;0.009),"Unmatched transfer",IF(AND(LEFT(E638,6)="Rental",K638="Household"),"Rental row needs property",""))))))</f>
        <v/>
      </c>
    </row>
    <row r="639" customFormat="false" ht="15" hidden="false" customHeight="false" outlineLevel="0" collapsed="false">
      <c r="A639" s="21"/>
      <c r="D639" s="22"/>
      <c r="I639" s="23" t="str">
        <f aca="false">IF(E639="","",IFERROR(INDEX(Categories!$A$2:$A$200,MATCH(E639,Categories!$B$2:$B$200,0)),"Unknown"))</f>
        <v/>
      </c>
      <c r="J639" s="24" t="str">
        <f aca="false">IF(A639="","",DATE(YEAR(A639),MONTH(A639),1))</f>
        <v/>
      </c>
      <c r="K639" s="23" t="str">
        <f aca="false">IF(A639="","",IF(G639&lt;&gt;"",G639,IFERROR(INDEX(Accounts!$D$2:$D$40,MATCH(B639,Accounts!$A$2:$A$40,0)),"Household")))</f>
        <v/>
      </c>
      <c r="L639" s="25" t="str">
        <f aca="false">IF(F639="","",SUMIFS($D$2:$D$3001,$F$2:$F$3001,F639))</f>
        <v/>
      </c>
      <c r="M639" s="23" t="str">
        <f aca="false">IF(A639="","",IF(E639="","Uncategorized",IF(I639="Unknown","Unknown category",IF(AND(I639="Transfer",F639=""),"Transfer needs ID",IF(AND(F639&lt;&gt;"",ABS(N(L639))&gt;0.009),"Unmatched transfer",IF(AND(LEFT(E639,6)="Rental",K639="Household"),"Rental row needs property",""))))))</f>
        <v/>
      </c>
    </row>
    <row r="640" customFormat="false" ht="15" hidden="false" customHeight="false" outlineLevel="0" collapsed="false">
      <c r="A640" s="21"/>
      <c r="D640" s="22"/>
      <c r="I640" s="23" t="str">
        <f aca="false">IF(E640="","",IFERROR(INDEX(Categories!$A$2:$A$200,MATCH(E640,Categories!$B$2:$B$200,0)),"Unknown"))</f>
        <v/>
      </c>
      <c r="J640" s="24" t="str">
        <f aca="false">IF(A640="","",DATE(YEAR(A640),MONTH(A640),1))</f>
        <v/>
      </c>
      <c r="K640" s="23" t="str">
        <f aca="false">IF(A640="","",IF(G640&lt;&gt;"",G640,IFERROR(INDEX(Accounts!$D$2:$D$40,MATCH(B640,Accounts!$A$2:$A$40,0)),"Household")))</f>
        <v/>
      </c>
      <c r="L640" s="25" t="str">
        <f aca="false">IF(F640="","",SUMIFS($D$2:$D$3001,$F$2:$F$3001,F640))</f>
        <v/>
      </c>
      <c r="M640" s="23" t="str">
        <f aca="false">IF(A640="","",IF(E640="","Uncategorized",IF(I640="Unknown","Unknown category",IF(AND(I640="Transfer",F640=""),"Transfer needs ID",IF(AND(F640&lt;&gt;"",ABS(N(L640))&gt;0.009),"Unmatched transfer",IF(AND(LEFT(E640,6)="Rental",K640="Household"),"Rental row needs property",""))))))</f>
        <v/>
      </c>
    </row>
    <row r="641" customFormat="false" ht="15" hidden="false" customHeight="false" outlineLevel="0" collapsed="false">
      <c r="A641" s="21"/>
      <c r="D641" s="22"/>
      <c r="I641" s="23" t="str">
        <f aca="false">IF(E641="","",IFERROR(INDEX(Categories!$A$2:$A$200,MATCH(E641,Categories!$B$2:$B$200,0)),"Unknown"))</f>
        <v/>
      </c>
      <c r="J641" s="24" t="str">
        <f aca="false">IF(A641="","",DATE(YEAR(A641),MONTH(A641),1))</f>
        <v/>
      </c>
      <c r="K641" s="23" t="str">
        <f aca="false">IF(A641="","",IF(G641&lt;&gt;"",G641,IFERROR(INDEX(Accounts!$D$2:$D$40,MATCH(B641,Accounts!$A$2:$A$40,0)),"Household")))</f>
        <v/>
      </c>
      <c r="L641" s="25" t="str">
        <f aca="false">IF(F641="","",SUMIFS($D$2:$D$3001,$F$2:$F$3001,F641))</f>
        <v/>
      </c>
      <c r="M641" s="23" t="str">
        <f aca="false">IF(A641="","",IF(E641="","Uncategorized",IF(I641="Unknown","Unknown category",IF(AND(I641="Transfer",F641=""),"Transfer needs ID",IF(AND(F641&lt;&gt;"",ABS(N(L641))&gt;0.009),"Unmatched transfer",IF(AND(LEFT(E641,6)="Rental",K641="Household"),"Rental row needs property",""))))))</f>
        <v/>
      </c>
    </row>
    <row r="642" customFormat="false" ht="15" hidden="false" customHeight="false" outlineLevel="0" collapsed="false">
      <c r="A642" s="21"/>
      <c r="D642" s="22"/>
      <c r="I642" s="23" t="str">
        <f aca="false">IF(E642="","",IFERROR(INDEX(Categories!$A$2:$A$200,MATCH(E642,Categories!$B$2:$B$200,0)),"Unknown"))</f>
        <v/>
      </c>
      <c r="J642" s="24" t="str">
        <f aca="false">IF(A642="","",DATE(YEAR(A642),MONTH(A642),1))</f>
        <v/>
      </c>
      <c r="K642" s="23" t="str">
        <f aca="false">IF(A642="","",IF(G642&lt;&gt;"",G642,IFERROR(INDEX(Accounts!$D$2:$D$40,MATCH(B642,Accounts!$A$2:$A$40,0)),"Household")))</f>
        <v/>
      </c>
      <c r="L642" s="25" t="str">
        <f aca="false">IF(F642="","",SUMIFS($D$2:$D$3001,$F$2:$F$3001,F642))</f>
        <v/>
      </c>
      <c r="M642" s="23" t="str">
        <f aca="false">IF(A642="","",IF(E642="","Uncategorized",IF(I642="Unknown","Unknown category",IF(AND(I642="Transfer",F642=""),"Transfer needs ID",IF(AND(F642&lt;&gt;"",ABS(N(L642))&gt;0.009),"Unmatched transfer",IF(AND(LEFT(E642,6)="Rental",K642="Household"),"Rental row needs property",""))))))</f>
        <v/>
      </c>
    </row>
    <row r="643" customFormat="false" ht="15" hidden="false" customHeight="false" outlineLevel="0" collapsed="false">
      <c r="A643" s="21"/>
      <c r="D643" s="22"/>
      <c r="I643" s="23" t="str">
        <f aca="false">IF(E643="","",IFERROR(INDEX(Categories!$A$2:$A$200,MATCH(E643,Categories!$B$2:$B$200,0)),"Unknown"))</f>
        <v/>
      </c>
      <c r="J643" s="24" t="str">
        <f aca="false">IF(A643="","",DATE(YEAR(A643),MONTH(A643),1))</f>
        <v/>
      </c>
      <c r="K643" s="23" t="str">
        <f aca="false">IF(A643="","",IF(G643&lt;&gt;"",G643,IFERROR(INDEX(Accounts!$D$2:$D$40,MATCH(B643,Accounts!$A$2:$A$40,0)),"Household")))</f>
        <v/>
      </c>
      <c r="L643" s="25" t="str">
        <f aca="false">IF(F643="","",SUMIFS($D$2:$D$3001,$F$2:$F$3001,F643))</f>
        <v/>
      </c>
      <c r="M643" s="23" t="str">
        <f aca="false">IF(A643="","",IF(E643="","Uncategorized",IF(I643="Unknown","Unknown category",IF(AND(I643="Transfer",F643=""),"Transfer needs ID",IF(AND(F643&lt;&gt;"",ABS(N(L643))&gt;0.009),"Unmatched transfer",IF(AND(LEFT(E643,6)="Rental",K643="Household"),"Rental row needs property",""))))))</f>
        <v/>
      </c>
    </row>
    <row r="644" customFormat="false" ht="15" hidden="false" customHeight="false" outlineLevel="0" collapsed="false">
      <c r="A644" s="21"/>
      <c r="D644" s="22"/>
      <c r="I644" s="23" t="str">
        <f aca="false">IF(E644="","",IFERROR(INDEX(Categories!$A$2:$A$200,MATCH(E644,Categories!$B$2:$B$200,0)),"Unknown"))</f>
        <v/>
      </c>
      <c r="J644" s="24" t="str">
        <f aca="false">IF(A644="","",DATE(YEAR(A644),MONTH(A644),1))</f>
        <v/>
      </c>
      <c r="K644" s="23" t="str">
        <f aca="false">IF(A644="","",IF(G644&lt;&gt;"",G644,IFERROR(INDEX(Accounts!$D$2:$D$40,MATCH(B644,Accounts!$A$2:$A$40,0)),"Household")))</f>
        <v/>
      </c>
      <c r="L644" s="25" t="str">
        <f aca="false">IF(F644="","",SUMIFS($D$2:$D$3001,$F$2:$F$3001,F644))</f>
        <v/>
      </c>
      <c r="M644" s="23" t="str">
        <f aca="false">IF(A644="","",IF(E644="","Uncategorized",IF(I644="Unknown","Unknown category",IF(AND(I644="Transfer",F644=""),"Transfer needs ID",IF(AND(F644&lt;&gt;"",ABS(N(L644))&gt;0.009),"Unmatched transfer",IF(AND(LEFT(E644,6)="Rental",K644="Household"),"Rental row needs property",""))))))</f>
        <v/>
      </c>
    </row>
    <row r="645" customFormat="false" ht="15" hidden="false" customHeight="false" outlineLevel="0" collapsed="false">
      <c r="A645" s="21"/>
      <c r="D645" s="22"/>
      <c r="I645" s="23" t="str">
        <f aca="false">IF(E645="","",IFERROR(INDEX(Categories!$A$2:$A$200,MATCH(E645,Categories!$B$2:$B$200,0)),"Unknown"))</f>
        <v/>
      </c>
      <c r="J645" s="24" t="str">
        <f aca="false">IF(A645="","",DATE(YEAR(A645),MONTH(A645),1))</f>
        <v/>
      </c>
      <c r="K645" s="23" t="str">
        <f aca="false">IF(A645="","",IF(G645&lt;&gt;"",G645,IFERROR(INDEX(Accounts!$D$2:$D$40,MATCH(B645,Accounts!$A$2:$A$40,0)),"Household")))</f>
        <v/>
      </c>
      <c r="L645" s="25" t="str">
        <f aca="false">IF(F645="","",SUMIFS($D$2:$D$3001,$F$2:$F$3001,F645))</f>
        <v/>
      </c>
      <c r="M645" s="23" t="str">
        <f aca="false">IF(A645="","",IF(E645="","Uncategorized",IF(I645="Unknown","Unknown category",IF(AND(I645="Transfer",F645=""),"Transfer needs ID",IF(AND(F645&lt;&gt;"",ABS(N(L645))&gt;0.009),"Unmatched transfer",IF(AND(LEFT(E645,6)="Rental",K645="Household"),"Rental row needs property",""))))))</f>
        <v/>
      </c>
    </row>
    <row r="646" customFormat="false" ht="15" hidden="false" customHeight="false" outlineLevel="0" collapsed="false">
      <c r="A646" s="21"/>
      <c r="D646" s="22"/>
      <c r="I646" s="23" t="str">
        <f aca="false">IF(E646="","",IFERROR(INDEX(Categories!$A$2:$A$200,MATCH(E646,Categories!$B$2:$B$200,0)),"Unknown"))</f>
        <v/>
      </c>
      <c r="J646" s="24" t="str">
        <f aca="false">IF(A646="","",DATE(YEAR(A646),MONTH(A646),1))</f>
        <v/>
      </c>
      <c r="K646" s="23" t="str">
        <f aca="false">IF(A646="","",IF(G646&lt;&gt;"",G646,IFERROR(INDEX(Accounts!$D$2:$D$40,MATCH(B646,Accounts!$A$2:$A$40,0)),"Household")))</f>
        <v/>
      </c>
      <c r="L646" s="25" t="str">
        <f aca="false">IF(F646="","",SUMIFS($D$2:$D$3001,$F$2:$F$3001,F646))</f>
        <v/>
      </c>
      <c r="M646" s="23" t="str">
        <f aca="false">IF(A646="","",IF(E646="","Uncategorized",IF(I646="Unknown","Unknown category",IF(AND(I646="Transfer",F646=""),"Transfer needs ID",IF(AND(F646&lt;&gt;"",ABS(N(L646))&gt;0.009),"Unmatched transfer",IF(AND(LEFT(E646,6)="Rental",K646="Household"),"Rental row needs property",""))))))</f>
        <v/>
      </c>
    </row>
    <row r="647" customFormat="false" ht="15" hidden="false" customHeight="false" outlineLevel="0" collapsed="false">
      <c r="A647" s="21"/>
      <c r="D647" s="22"/>
      <c r="I647" s="23" t="str">
        <f aca="false">IF(E647="","",IFERROR(INDEX(Categories!$A$2:$A$200,MATCH(E647,Categories!$B$2:$B$200,0)),"Unknown"))</f>
        <v/>
      </c>
      <c r="J647" s="24" t="str">
        <f aca="false">IF(A647="","",DATE(YEAR(A647),MONTH(A647),1))</f>
        <v/>
      </c>
      <c r="K647" s="23" t="str">
        <f aca="false">IF(A647="","",IF(G647&lt;&gt;"",G647,IFERROR(INDEX(Accounts!$D$2:$D$40,MATCH(B647,Accounts!$A$2:$A$40,0)),"Household")))</f>
        <v/>
      </c>
      <c r="L647" s="25" t="str">
        <f aca="false">IF(F647="","",SUMIFS($D$2:$D$3001,$F$2:$F$3001,F647))</f>
        <v/>
      </c>
      <c r="M647" s="23" t="str">
        <f aca="false">IF(A647="","",IF(E647="","Uncategorized",IF(I647="Unknown","Unknown category",IF(AND(I647="Transfer",F647=""),"Transfer needs ID",IF(AND(F647&lt;&gt;"",ABS(N(L647))&gt;0.009),"Unmatched transfer",IF(AND(LEFT(E647,6)="Rental",K647="Household"),"Rental row needs property",""))))))</f>
        <v/>
      </c>
    </row>
    <row r="648" customFormat="false" ht="15" hidden="false" customHeight="false" outlineLevel="0" collapsed="false">
      <c r="A648" s="21"/>
      <c r="D648" s="22"/>
      <c r="I648" s="23" t="str">
        <f aca="false">IF(E648="","",IFERROR(INDEX(Categories!$A$2:$A$200,MATCH(E648,Categories!$B$2:$B$200,0)),"Unknown"))</f>
        <v/>
      </c>
      <c r="J648" s="24" t="str">
        <f aca="false">IF(A648="","",DATE(YEAR(A648),MONTH(A648),1))</f>
        <v/>
      </c>
      <c r="K648" s="23" t="str">
        <f aca="false">IF(A648="","",IF(G648&lt;&gt;"",G648,IFERROR(INDEX(Accounts!$D$2:$D$40,MATCH(B648,Accounts!$A$2:$A$40,0)),"Household")))</f>
        <v/>
      </c>
      <c r="L648" s="25" t="str">
        <f aca="false">IF(F648="","",SUMIFS($D$2:$D$3001,$F$2:$F$3001,F648))</f>
        <v/>
      </c>
      <c r="M648" s="23" t="str">
        <f aca="false">IF(A648="","",IF(E648="","Uncategorized",IF(I648="Unknown","Unknown category",IF(AND(I648="Transfer",F648=""),"Transfer needs ID",IF(AND(F648&lt;&gt;"",ABS(N(L648))&gt;0.009),"Unmatched transfer",IF(AND(LEFT(E648,6)="Rental",K648="Household"),"Rental row needs property",""))))))</f>
        <v/>
      </c>
    </row>
    <row r="649" customFormat="false" ht="15" hidden="false" customHeight="false" outlineLevel="0" collapsed="false">
      <c r="A649" s="21"/>
      <c r="D649" s="22"/>
      <c r="I649" s="23" t="str">
        <f aca="false">IF(E649="","",IFERROR(INDEX(Categories!$A$2:$A$200,MATCH(E649,Categories!$B$2:$B$200,0)),"Unknown"))</f>
        <v/>
      </c>
      <c r="J649" s="24" t="str">
        <f aca="false">IF(A649="","",DATE(YEAR(A649),MONTH(A649),1))</f>
        <v/>
      </c>
      <c r="K649" s="23" t="str">
        <f aca="false">IF(A649="","",IF(G649&lt;&gt;"",G649,IFERROR(INDEX(Accounts!$D$2:$D$40,MATCH(B649,Accounts!$A$2:$A$40,0)),"Household")))</f>
        <v/>
      </c>
      <c r="L649" s="25" t="str">
        <f aca="false">IF(F649="","",SUMIFS($D$2:$D$3001,$F$2:$F$3001,F649))</f>
        <v/>
      </c>
      <c r="M649" s="23" t="str">
        <f aca="false">IF(A649="","",IF(E649="","Uncategorized",IF(I649="Unknown","Unknown category",IF(AND(I649="Transfer",F649=""),"Transfer needs ID",IF(AND(F649&lt;&gt;"",ABS(N(L649))&gt;0.009),"Unmatched transfer",IF(AND(LEFT(E649,6)="Rental",K649="Household"),"Rental row needs property",""))))))</f>
        <v/>
      </c>
    </row>
    <row r="650" customFormat="false" ht="15" hidden="false" customHeight="false" outlineLevel="0" collapsed="false">
      <c r="A650" s="21"/>
      <c r="D650" s="22"/>
      <c r="I650" s="23" t="str">
        <f aca="false">IF(E650="","",IFERROR(INDEX(Categories!$A$2:$A$200,MATCH(E650,Categories!$B$2:$B$200,0)),"Unknown"))</f>
        <v/>
      </c>
      <c r="J650" s="24" t="str">
        <f aca="false">IF(A650="","",DATE(YEAR(A650),MONTH(A650),1))</f>
        <v/>
      </c>
      <c r="K650" s="23" t="str">
        <f aca="false">IF(A650="","",IF(G650&lt;&gt;"",G650,IFERROR(INDEX(Accounts!$D$2:$D$40,MATCH(B650,Accounts!$A$2:$A$40,0)),"Household")))</f>
        <v/>
      </c>
      <c r="L650" s="25" t="str">
        <f aca="false">IF(F650="","",SUMIFS($D$2:$D$3001,$F$2:$F$3001,F650))</f>
        <v/>
      </c>
      <c r="M650" s="23" t="str">
        <f aca="false">IF(A650="","",IF(E650="","Uncategorized",IF(I650="Unknown","Unknown category",IF(AND(I650="Transfer",F650=""),"Transfer needs ID",IF(AND(F650&lt;&gt;"",ABS(N(L650))&gt;0.009),"Unmatched transfer",IF(AND(LEFT(E650,6)="Rental",K650="Household"),"Rental row needs property",""))))))</f>
        <v/>
      </c>
    </row>
    <row r="651" customFormat="false" ht="15" hidden="false" customHeight="false" outlineLevel="0" collapsed="false">
      <c r="A651" s="21"/>
      <c r="D651" s="22"/>
      <c r="I651" s="23" t="str">
        <f aca="false">IF(E651="","",IFERROR(INDEX(Categories!$A$2:$A$200,MATCH(E651,Categories!$B$2:$B$200,0)),"Unknown"))</f>
        <v/>
      </c>
      <c r="J651" s="24" t="str">
        <f aca="false">IF(A651="","",DATE(YEAR(A651),MONTH(A651),1))</f>
        <v/>
      </c>
      <c r="K651" s="23" t="str">
        <f aca="false">IF(A651="","",IF(G651&lt;&gt;"",G651,IFERROR(INDEX(Accounts!$D$2:$D$40,MATCH(B651,Accounts!$A$2:$A$40,0)),"Household")))</f>
        <v/>
      </c>
      <c r="L651" s="25" t="str">
        <f aca="false">IF(F651="","",SUMIFS($D$2:$D$3001,$F$2:$F$3001,F651))</f>
        <v/>
      </c>
      <c r="M651" s="23" t="str">
        <f aca="false">IF(A651="","",IF(E651="","Uncategorized",IF(I651="Unknown","Unknown category",IF(AND(I651="Transfer",F651=""),"Transfer needs ID",IF(AND(F651&lt;&gt;"",ABS(N(L651))&gt;0.009),"Unmatched transfer",IF(AND(LEFT(E651,6)="Rental",K651="Household"),"Rental row needs property",""))))))</f>
        <v/>
      </c>
    </row>
    <row r="652" customFormat="false" ht="15" hidden="false" customHeight="false" outlineLevel="0" collapsed="false">
      <c r="A652" s="21"/>
      <c r="D652" s="22"/>
      <c r="I652" s="23" t="str">
        <f aca="false">IF(E652="","",IFERROR(INDEX(Categories!$A$2:$A$200,MATCH(E652,Categories!$B$2:$B$200,0)),"Unknown"))</f>
        <v/>
      </c>
      <c r="J652" s="24" t="str">
        <f aca="false">IF(A652="","",DATE(YEAR(A652),MONTH(A652),1))</f>
        <v/>
      </c>
      <c r="K652" s="23" t="str">
        <f aca="false">IF(A652="","",IF(G652&lt;&gt;"",G652,IFERROR(INDEX(Accounts!$D$2:$D$40,MATCH(B652,Accounts!$A$2:$A$40,0)),"Household")))</f>
        <v/>
      </c>
      <c r="L652" s="25" t="str">
        <f aca="false">IF(F652="","",SUMIFS($D$2:$D$3001,$F$2:$F$3001,F652))</f>
        <v/>
      </c>
      <c r="M652" s="23" t="str">
        <f aca="false">IF(A652="","",IF(E652="","Uncategorized",IF(I652="Unknown","Unknown category",IF(AND(I652="Transfer",F652=""),"Transfer needs ID",IF(AND(F652&lt;&gt;"",ABS(N(L652))&gt;0.009),"Unmatched transfer",IF(AND(LEFT(E652,6)="Rental",K652="Household"),"Rental row needs property",""))))))</f>
        <v/>
      </c>
    </row>
    <row r="653" customFormat="false" ht="15" hidden="false" customHeight="false" outlineLevel="0" collapsed="false">
      <c r="A653" s="21"/>
      <c r="D653" s="22"/>
      <c r="I653" s="23" t="str">
        <f aca="false">IF(E653="","",IFERROR(INDEX(Categories!$A$2:$A$200,MATCH(E653,Categories!$B$2:$B$200,0)),"Unknown"))</f>
        <v/>
      </c>
      <c r="J653" s="24" t="str">
        <f aca="false">IF(A653="","",DATE(YEAR(A653),MONTH(A653),1))</f>
        <v/>
      </c>
      <c r="K653" s="23" t="str">
        <f aca="false">IF(A653="","",IF(G653&lt;&gt;"",G653,IFERROR(INDEX(Accounts!$D$2:$D$40,MATCH(B653,Accounts!$A$2:$A$40,0)),"Household")))</f>
        <v/>
      </c>
      <c r="L653" s="25" t="str">
        <f aca="false">IF(F653="","",SUMIFS($D$2:$D$3001,$F$2:$F$3001,F653))</f>
        <v/>
      </c>
      <c r="M653" s="23" t="str">
        <f aca="false">IF(A653="","",IF(E653="","Uncategorized",IF(I653="Unknown","Unknown category",IF(AND(I653="Transfer",F653=""),"Transfer needs ID",IF(AND(F653&lt;&gt;"",ABS(N(L653))&gt;0.009),"Unmatched transfer",IF(AND(LEFT(E653,6)="Rental",K653="Household"),"Rental row needs property",""))))))</f>
        <v/>
      </c>
    </row>
    <row r="654" customFormat="false" ht="15" hidden="false" customHeight="false" outlineLevel="0" collapsed="false">
      <c r="A654" s="21"/>
      <c r="D654" s="22"/>
      <c r="I654" s="23" t="str">
        <f aca="false">IF(E654="","",IFERROR(INDEX(Categories!$A$2:$A$200,MATCH(E654,Categories!$B$2:$B$200,0)),"Unknown"))</f>
        <v/>
      </c>
      <c r="J654" s="24" t="str">
        <f aca="false">IF(A654="","",DATE(YEAR(A654),MONTH(A654),1))</f>
        <v/>
      </c>
      <c r="K654" s="23" t="str">
        <f aca="false">IF(A654="","",IF(G654&lt;&gt;"",G654,IFERROR(INDEX(Accounts!$D$2:$D$40,MATCH(B654,Accounts!$A$2:$A$40,0)),"Household")))</f>
        <v/>
      </c>
      <c r="L654" s="25" t="str">
        <f aca="false">IF(F654="","",SUMIFS($D$2:$D$3001,$F$2:$F$3001,F654))</f>
        <v/>
      </c>
      <c r="M654" s="23" t="str">
        <f aca="false">IF(A654="","",IF(E654="","Uncategorized",IF(I654="Unknown","Unknown category",IF(AND(I654="Transfer",F654=""),"Transfer needs ID",IF(AND(F654&lt;&gt;"",ABS(N(L654))&gt;0.009),"Unmatched transfer",IF(AND(LEFT(E654,6)="Rental",K654="Household"),"Rental row needs property",""))))))</f>
        <v/>
      </c>
    </row>
    <row r="655" customFormat="false" ht="15" hidden="false" customHeight="false" outlineLevel="0" collapsed="false">
      <c r="A655" s="21"/>
      <c r="D655" s="22"/>
      <c r="I655" s="23" t="str">
        <f aca="false">IF(E655="","",IFERROR(INDEX(Categories!$A$2:$A$200,MATCH(E655,Categories!$B$2:$B$200,0)),"Unknown"))</f>
        <v/>
      </c>
      <c r="J655" s="24" t="str">
        <f aca="false">IF(A655="","",DATE(YEAR(A655),MONTH(A655),1))</f>
        <v/>
      </c>
      <c r="K655" s="23" t="str">
        <f aca="false">IF(A655="","",IF(G655&lt;&gt;"",G655,IFERROR(INDEX(Accounts!$D$2:$D$40,MATCH(B655,Accounts!$A$2:$A$40,0)),"Household")))</f>
        <v/>
      </c>
      <c r="L655" s="25" t="str">
        <f aca="false">IF(F655="","",SUMIFS($D$2:$D$3001,$F$2:$F$3001,F655))</f>
        <v/>
      </c>
      <c r="M655" s="23" t="str">
        <f aca="false">IF(A655="","",IF(E655="","Uncategorized",IF(I655="Unknown","Unknown category",IF(AND(I655="Transfer",F655=""),"Transfer needs ID",IF(AND(F655&lt;&gt;"",ABS(N(L655))&gt;0.009),"Unmatched transfer",IF(AND(LEFT(E655,6)="Rental",K655="Household"),"Rental row needs property",""))))))</f>
        <v/>
      </c>
    </row>
    <row r="656" customFormat="false" ht="15" hidden="false" customHeight="false" outlineLevel="0" collapsed="false">
      <c r="A656" s="21"/>
      <c r="D656" s="22"/>
      <c r="I656" s="23" t="str">
        <f aca="false">IF(E656="","",IFERROR(INDEX(Categories!$A$2:$A$200,MATCH(E656,Categories!$B$2:$B$200,0)),"Unknown"))</f>
        <v/>
      </c>
      <c r="J656" s="24" t="str">
        <f aca="false">IF(A656="","",DATE(YEAR(A656),MONTH(A656),1))</f>
        <v/>
      </c>
      <c r="K656" s="23" t="str">
        <f aca="false">IF(A656="","",IF(G656&lt;&gt;"",G656,IFERROR(INDEX(Accounts!$D$2:$D$40,MATCH(B656,Accounts!$A$2:$A$40,0)),"Household")))</f>
        <v/>
      </c>
      <c r="L656" s="25" t="str">
        <f aca="false">IF(F656="","",SUMIFS($D$2:$D$3001,$F$2:$F$3001,F656))</f>
        <v/>
      </c>
      <c r="M656" s="23" t="str">
        <f aca="false">IF(A656="","",IF(E656="","Uncategorized",IF(I656="Unknown","Unknown category",IF(AND(I656="Transfer",F656=""),"Transfer needs ID",IF(AND(F656&lt;&gt;"",ABS(N(L656))&gt;0.009),"Unmatched transfer",IF(AND(LEFT(E656,6)="Rental",K656="Household"),"Rental row needs property",""))))))</f>
        <v/>
      </c>
    </row>
    <row r="657" customFormat="false" ht="15" hidden="false" customHeight="false" outlineLevel="0" collapsed="false">
      <c r="A657" s="21"/>
      <c r="D657" s="22"/>
      <c r="I657" s="23" t="str">
        <f aca="false">IF(E657="","",IFERROR(INDEX(Categories!$A$2:$A$200,MATCH(E657,Categories!$B$2:$B$200,0)),"Unknown"))</f>
        <v/>
      </c>
      <c r="J657" s="24" t="str">
        <f aca="false">IF(A657="","",DATE(YEAR(A657),MONTH(A657),1))</f>
        <v/>
      </c>
      <c r="K657" s="23" t="str">
        <f aca="false">IF(A657="","",IF(G657&lt;&gt;"",G657,IFERROR(INDEX(Accounts!$D$2:$D$40,MATCH(B657,Accounts!$A$2:$A$40,0)),"Household")))</f>
        <v/>
      </c>
      <c r="L657" s="25" t="str">
        <f aca="false">IF(F657="","",SUMIFS($D$2:$D$3001,$F$2:$F$3001,F657))</f>
        <v/>
      </c>
      <c r="M657" s="23" t="str">
        <f aca="false">IF(A657="","",IF(E657="","Uncategorized",IF(I657="Unknown","Unknown category",IF(AND(I657="Transfer",F657=""),"Transfer needs ID",IF(AND(F657&lt;&gt;"",ABS(N(L657))&gt;0.009),"Unmatched transfer",IF(AND(LEFT(E657,6)="Rental",K657="Household"),"Rental row needs property",""))))))</f>
        <v/>
      </c>
    </row>
    <row r="658" customFormat="false" ht="15" hidden="false" customHeight="false" outlineLevel="0" collapsed="false">
      <c r="A658" s="21"/>
      <c r="D658" s="22"/>
      <c r="I658" s="23" t="str">
        <f aca="false">IF(E658="","",IFERROR(INDEX(Categories!$A$2:$A$200,MATCH(E658,Categories!$B$2:$B$200,0)),"Unknown"))</f>
        <v/>
      </c>
      <c r="J658" s="24" t="str">
        <f aca="false">IF(A658="","",DATE(YEAR(A658),MONTH(A658),1))</f>
        <v/>
      </c>
      <c r="K658" s="23" t="str">
        <f aca="false">IF(A658="","",IF(G658&lt;&gt;"",G658,IFERROR(INDEX(Accounts!$D$2:$D$40,MATCH(B658,Accounts!$A$2:$A$40,0)),"Household")))</f>
        <v/>
      </c>
      <c r="L658" s="25" t="str">
        <f aca="false">IF(F658="","",SUMIFS($D$2:$D$3001,$F$2:$F$3001,F658))</f>
        <v/>
      </c>
      <c r="M658" s="23" t="str">
        <f aca="false">IF(A658="","",IF(E658="","Uncategorized",IF(I658="Unknown","Unknown category",IF(AND(I658="Transfer",F658=""),"Transfer needs ID",IF(AND(F658&lt;&gt;"",ABS(N(L658))&gt;0.009),"Unmatched transfer",IF(AND(LEFT(E658,6)="Rental",K658="Household"),"Rental row needs property",""))))))</f>
        <v/>
      </c>
    </row>
    <row r="659" customFormat="false" ht="15" hidden="false" customHeight="false" outlineLevel="0" collapsed="false">
      <c r="A659" s="21"/>
      <c r="D659" s="22"/>
      <c r="I659" s="23" t="str">
        <f aca="false">IF(E659="","",IFERROR(INDEX(Categories!$A$2:$A$200,MATCH(E659,Categories!$B$2:$B$200,0)),"Unknown"))</f>
        <v/>
      </c>
      <c r="J659" s="24" t="str">
        <f aca="false">IF(A659="","",DATE(YEAR(A659),MONTH(A659),1))</f>
        <v/>
      </c>
      <c r="K659" s="23" t="str">
        <f aca="false">IF(A659="","",IF(G659&lt;&gt;"",G659,IFERROR(INDEX(Accounts!$D$2:$D$40,MATCH(B659,Accounts!$A$2:$A$40,0)),"Household")))</f>
        <v/>
      </c>
      <c r="L659" s="25" t="str">
        <f aca="false">IF(F659="","",SUMIFS($D$2:$D$3001,$F$2:$F$3001,F659))</f>
        <v/>
      </c>
      <c r="M659" s="23" t="str">
        <f aca="false">IF(A659="","",IF(E659="","Uncategorized",IF(I659="Unknown","Unknown category",IF(AND(I659="Transfer",F659=""),"Transfer needs ID",IF(AND(F659&lt;&gt;"",ABS(N(L659))&gt;0.009),"Unmatched transfer",IF(AND(LEFT(E659,6)="Rental",K659="Household"),"Rental row needs property",""))))))</f>
        <v/>
      </c>
    </row>
    <row r="660" customFormat="false" ht="15" hidden="false" customHeight="false" outlineLevel="0" collapsed="false">
      <c r="A660" s="21"/>
      <c r="D660" s="22"/>
      <c r="I660" s="23" t="str">
        <f aca="false">IF(E660="","",IFERROR(INDEX(Categories!$A$2:$A$200,MATCH(E660,Categories!$B$2:$B$200,0)),"Unknown"))</f>
        <v/>
      </c>
      <c r="J660" s="24" t="str">
        <f aca="false">IF(A660="","",DATE(YEAR(A660),MONTH(A660),1))</f>
        <v/>
      </c>
      <c r="K660" s="23" t="str">
        <f aca="false">IF(A660="","",IF(G660&lt;&gt;"",G660,IFERROR(INDEX(Accounts!$D$2:$D$40,MATCH(B660,Accounts!$A$2:$A$40,0)),"Household")))</f>
        <v/>
      </c>
      <c r="L660" s="25" t="str">
        <f aca="false">IF(F660="","",SUMIFS($D$2:$D$3001,$F$2:$F$3001,F660))</f>
        <v/>
      </c>
      <c r="M660" s="23" t="str">
        <f aca="false">IF(A660="","",IF(E660="","Uncategorized",IF(I660="Unknown","Unknown category",IF(AND(I660="Transfer",F660=""),"Transfer needs ID",IF(AND(F660&lt;&gt;"",ABS(N(L660))&gt;0.009),"Unmatched transfer",IF(AND(LEFT(E660,6)="Rental",K660="Household"),"Rental row needs property",""))))))</f>
        <v/>
      </c>
    </row>
    <row r="661" customFormat="false" ht="15" hidden="false" customHeight="false" outlineLevel="0" collapsed="false">
      <c r="A661" s="21"/>
      <c r="D661" s="22"/>
      <c r="I661" s="23" t="str">
        <f aca="false">IF(E661="","",IFERROR(INDEX(Categories!$A$2:$A$200,MATCH(E661,Categories!$B$2:$B$200,0)),"Unknown"))</f>
        <v/>
      </c>
      <c r="J661" s="24" t="str">
        <f aca="false">IF(A661="","",DATE(YEAR(A661),MONTH(A661),1))</f>
        <v/>
      </c>
      <c r="K661" s="23" t="str">
        <f aca="false">IF(A661="","",IF(G661&lt;&gt;"",G661,IFERROR(INDEX(Accounts!$D$2:$D$40,MATCH(B661,Accounts!$A$2:$A$40,0)),"Household")))</f>
        <v/>
      </c>
      <c r="L661" s="25" t="str">
        <f aca="false">IF(F661="","",SUMIFS($D$2:$D$3001,$F$2:$F$3001,F661))</f>
        <v/>
      </c>
      <c r="M661" s="23" t="str">
        <f aca="false">IF(A661="","",IF(E661="","Uncategorized",IF(I661="Unknown","Unknown category",IF(AND(I661="Transfer",F661=""),"Transfer needs ID",IF(AND(F661&lt;&gt;"",ABS(N(L661))&gt;0.009),"Unmatched transfer",IF(AND(LEFT(E661,6)="Rental",K661="Household"),"Rental row needs property",""))))))</f>
        <v/>
      </c>
    </row>
    <row r="662" customFormat="false" ht="15" hidden="false" customHeight="false" outlineLevel="0" collapsed="false">
      <c r="A662" s="21"/>
      <c r="D662" s="22"/>
      <c r="I662" s="23" t="str">
        <f aca="false">IF(E662="","",IFERROR(INDEX(Categories!$A$2:$A$200,MATCH(E662,Categories!$B$2:$B$200,0)),"Unknown"))</f>
        <v/>
      </c>
      <c r="J662" s="24" t="str">
        <f aca="false">IF(A662="","",DATE(YEAR(A662),MONTH(A662),1))</f>
        <v/>
      </c>
      <c r="K662" s="23" t="str">
        <f aca="false">IF(A662="","",IF(G662&lt;&gt;"",G662,IFERROR(INDEX(Accounts!$D$2:$D$40,MATCH(B662,Accounts!$A$2:$A$40,0)),"Household")))</f>
        <v/>
      </c>
      <c r="L662" s="25" t="str">
        <f aca="false">IF(F662="","",SUMIFS($D$2:$D$3001,$F$2:$F$3001,F662))</f>
        <v/>
      </c>
      <c r="M662" s="23" t="str">
        <f aca="false">IF(A662="","",IF(E662="","Uncategorized",IF(I662="Unknown","Unknown category",IF(AND(I662="Transfer",F662=""),"Transfer needs ID",IF(AND(F662&lt;&gt;"",ABS(N(L662))&gt;0.009),"Unmatched transfer",IF(AND(LEFT(E662,6)="Rental",K662="Household"),"Rental row needs property",""))))))</f>
        <v/>
      </c>
    </row>
    <row r="663" customFormat="false" ht="15" hidden="false" customHeight="false" outlineLevel="0" collapsed="false">
      <c r="A663" s="21"/>
      <c r="D663" s="22"/>
      <c r="I663" s="23" t="str">
        <f aca="false">IF(E663="","",IFERROR(INDEX(Categories!$A$2:$A$200,MATCH(E663,Categories!$B$2:$B$200,0)),"Unknown"))</f>
        <v/>
      </c>
      <c r="J663" s="24" t="str">
        <f aca="false">IF(A663="","",DATE(YEAR(A663),MONTH(A663),1))</f>
        <v/>
      </c>
      <c r="K663" s="23" t="str">
        <f aca="false">IF(A663="","",IF(G663&lt;&gt;"",G663,IFERROR(INDEX(Accounts!$D$2:$D$40,MATCH(B663,Accounts!$A$2:$A$40,0)),"Household")))</f>
        <v/>
      </c>
      <c r="L663" s="25" t="str">
        <f aca="false">IF(F663="","",SUMIFS($D$2:$D$3001,$F$2:$F$3001,F663))</f>
        <v/>
      </c>
      <c r="M663" s="23" t="str">
        <f aca="false">IF(A663="","",IF(E663="","Uncategorized",IF(I663="Unknown","Unknown category",IF(AND(I663="Transfer",F663=""),"Transfer needs ID",IF(AND(F663&lt;&gt;"",ABS(N(L663))&gt;0.009),"Unmatched transfer",IF(AND(LEFT(E663,6)="Rental",K663="Household"),"Rental row needs property",""))))))</f>
        <v/>
      </c>
    </row>
    <row r="664" customFormat="false" ht="15" hidden="false" customHeight="false" outlineLevel="0" collapsed="false">
      <c r="A664" s="21"/>
      <c r="D664" s="22"/>
      <c r="I664" s="23" t="str">
        <f aca="false">IF(E664="","",IFERROR(INDEX(Categories!$A$2:$A$200,MATCH(E664,Categories!$B$2:$B$200,0)),"Unknown"))</f>
        <v/>
      </c>
      <c r="J664" s="24" t="str">
        <f aca="false">IF(A664="","",DATE(YEAR(A664),MONTH(A664),1))</f>
        <v/>
      </c>
      <c r="K664" s="23" t="str">
        <f aca="false">IF(A664="","",IF(G664&lt;&gt;"",G664,IFERROR(INDEX(Accounts!$D$2:$D$40,MATCH(B664,Accounts!$A$2:$A$40,0)),"Household")))</f>
        <v/>
      </c>
      <c r="L664" s="25" t="str">
        <f aca="false">IF(F664="","",SUMIFS($D$2:$D$3001,$F$2:$F$3001,F664))</f>
        <v/>
      </c>
      <c r="M664" s="23" t="str">
        <f aca="false">IF(A664="","",IF(E664="","Uncategorized",IF(I664="Unknown","Unknown category",IF(AND(I664="Transfer",F664=""),"Transfer needs ID",IF(AND(F664&lt;&gt;"",ABS(N(L664))&gt;0.009),"Unmatched transfer",IF(AND(LEFT(E664,6)="Rental",K664="Household"),"Rental row needs property",""))))))</f>
        <v/>
      </c>
    </row>
    <row r="665" customFormat="false" ht="15" hidden="false" customHeight="false" outlineLevel="0" collapsed="false">
      <c r="A665" s="21"/>
      <c r="D665" s="22"/>
      <c r="I665" s="23" t="str">
        <f aca="false">IF(E665="","",IFERROR(INDEX(Categories!$A$2:$A$200,MATCH(E665,Categories!$B$2:$B$200,0)),"Unknown"))</f>
        <v/>
      </c>
      <c r="J665" s="24" t="str">
        <f aca="false">IF(A665="","",DATE(YEAR(A665),MONTH(A665),1))</f>
        <v/>
      </c>
      <c r="K665" s="23" t="str">
        <f aca="false">IF(A665="","",IF(G665&lt;&gt;"",G665,IFERROR(INDEX(Accounts!$D$2:$D$40,MATCH(B665,Accounts!$A$2:$A$40,0)),"Household")))</f>
        <v/>
      </c>
      <c r="L665" s="25" t="str">
        <f aca="false">IF(F665="","",SUMIFS($D$2:$D$3001,$F$2:$F$3001,F665))</f>
        <v/>
      </c>
      <c r="M665" s="23" t="str">
        <f aca="false">IF(A665="","",IF(E665="","Uncategorized",IF(I665="Unknown","Unknown category",IF(AND(I665="Transfer",F665=""),"Transfer needs ID",IF(AND(F665&lt;&gt;"",ABS(N(L665))&gt;0.009),"Unmatched transfer",IF(AND(LEFT(E665,6)="Rental",K665="Household"),"Rental row needs property",""))))))</f>
        <v/>
      </c>
    </row>
    <row r="666" customFormat="false" ht="15" hidden="false" customHeight="false" outlineLevel="0" collapsed="false">
      <c r="A666" s="21"/>
      <c r="D666" s="22"/>
      <c r="I666" s="23" t="str">
        <f aca="false">IF(E666="","",IFERROR(INDEX(Categories!$A$2:$A$200,MATCH(E666,Categories!$B$2:$B$200,0)),"Unknown"))</f>
        <v/>
      </c>
      <c r="J666" s="24" t="str">
        <f aca="false">IF(A666="","",DATE(YEAR(A666),MONTH(A666),1))</f>
        <v/>
      </c>
      <c r="K666" s="23" t="str">
        <f aca="false">IF(A666="","",IF(G666&lt;&gt;"",G666,IFERROR(INDEX(Accounts!$D$2:$D$40,MATCH(B666,Accounts!$A$2:$A$40,0)),"Household")))</f>
        <v/>
      </c>
      <c r="L666" s="25" t="str">
        <f aca="false">IF(F666="","",SUMIFS($D$2:$D$3001,$F$2:$F$3001,F666))</f>
        <v/>
      </c>
      <c r="M666" s="23" t="str">
        <f aca="false">IF(A666="","",IF(E666="","Uncategorized",IF(I666="Unknown","Unknown category",IF(AND(I666="Transfer",F666=""),"Transfer needs ID",IF(AND(F666&lt;&gt;"",ABS(N(L666))&gt;0.009),"Unmatched transfer",IF(AND(LEFT(E666,6)="Rental",K666="Household"),"Rental row needs property",""))))))</f>
        <v/>
      </c>
    </row>
    <row r="667" customFormat="false" ht="15" hidden="false" customHeight="false" outlineLevel="0" collapsed="false">
      <c r="A667" s="21"/>
      <c r="D667" s="22"/>
      <c r="I667" s="23" t="str">
        <f aca="false">IF(E667="","",IFERROR(INDEX(Categories!$A$2:$A$200,MATCH(E667,Categories!$B$2:$B$200,0)),"Unknown"))</f>
        <v/>
      </c>
      <c r="J667" s="24" t="str">
        <f aca="false">IF(A667="","",DATE(YEAR(A667),MONTH(A667),1))</f>
        <v/>
      </c>
      <c r="K667" s="23" t="str">
        <f aca="false">IF(A667="","",IF(G667&lt;&gt;"",G667,IFERROR(INDEX(Accounts!$D$2:$D$40,MATCH(B667,Accounts!$A$2:$A$40,0)),"Household")))</f>
        <v/>
      </c>
      <c r="L667" s="25" t="str">
        <f aca="false">IF(F667="","",SUMIFS($D$2:$D$3001,$F$2:$F$3001,F667))</f>
        <v/>
      </c>
      <c r="M667" s="23" t="str">
        <f aca="false">IF(A667="","",IF(E667="","Uncategorized",IF(I667="Unknown","Unknown category",IF(AND(I667="Transfer",F667=""),"Transfer needs ID",IF(AND(F667&lt;&gt;"",ABS(N(L667))&gt;0.009),"Unmatched transfer",IF(AND(LEFT(E667,6)="Rental",K667="Household"),"Rental row needs property",""))))))</f>
        <v/>
      </c>
    </row>
    <row r="668" customFormat="false" ht="15" hidden="false" customHeight="false" outlineLevel="0" collapsed="false">
      <c r="A668" s="21"/>
      <c r="D668" s="22"/>
      <c r="I668" s="23" t="str">
        <f aca="false">IF(E668="","",IFERROR(INDEX(Categories!$A$2:$A$200,MATCH(E668,Categories!$B$2:$B$200,0)),"Unknown"))</f>
        <v/>
      </c>
      <c r="J668" s="24" t="str">
        <f aca="false">IF(A668="","",DATE(YEAR(A668),MONTH(A668),1))</f>
        <v/>
      </c>
      <c r="K668" s="23" t="str">
        <f aca="false">IF(A668="","",IF(G668&lt;&gt;"",G668,IFERROR(INDEX(Accounts!$D$2:$D$40,MATCH(B668,Accounts!$A$2:$A$40,0)),"Household")))</f>
        <v/>
      </c>
      <c r="L668" s="25" t="str">
        <f aca="false">IF(F668="","",SUMIFS($D$2:$D$3001,$F$2:$F$3001,F668))</f>
        <v/>
      </c>
      <c r="M668" s="23" t="str">
        <f aca="false">IF(A668="","",IF(E668="","Uncategorized",IF(I668="Unknown","Unknown category",IF(AND(I668="Transfer",F668=""),"Transfer needs ID",IF(AND(F668&lt;&gt;"",ABS(N(L668))&gt;0.009),"Unmatched transfer",IF(AND(LEFT(E668,6)="Rental",K668="Household"),"Rental row needs property",""))))))</f>
        <v/>
      </c>
    </row>
    <row r="669" customFormat="false" ht="15" hidden="false" customHeight="false" outlineLevel="0" collapsed="false">
      <c r="A669" s="21"/>
      <c r="D669" s="22"/>
      <c r="I669" s="23" t="str">
        <f aca="false">IF(E669="","",IFERROR(INDEX(Categories!$A$2:$A$200,MATCH(E669,Categories!$B$2:$B$200,0)),"Unknown"))</f>
        <v/>
      </c>
      <c r="J669" s="24" t="str">
        <f aca="false">IF(A669="","",DATE(YEAR(A669),MONTH(A669),1))</f>
        <v/>
      </c>
      <c r="K669" s="23" t="str">
        <f aca="false">IF(A669="","",IF(G669&lt;&gt;"",G669,IFERROR(INDEX(Accounts!$D$2:$D$40,MATCH(B669,Accounts!$A$2:$A$40,0)),"Household")))</f>
        <v/>
      </c>
      <c r="L669" s="25" t="str">
        <f aca="false">IF(F669="","",SUMIFS($D$2:$D$3001,$F$2:$F$3001,F669))</f>
        <v/>
      </c>
      <c r="M669" s="23" t="str">
        <f aca="false">IF(A669="","",IF(E669="","Uncategorized",IF(I669="Unknown","Unknown category",IF(AND(I669="Transfer",F669=""),"Transfer needs ID",IF(AND(F669&lt;&gt;"",ABS(N(L669))&gt;0.009),"Unmatched transfer",IF(AND(LEFT(E669,6)="Rental",K669="Household"),"Rental row needs property",""))))))</f>
        <v/>
      </c>
    </row>
    <row r="670" customFormat="false" ht="15" hidden="false" customHeight="false" outlineLevel="0" collapsed="false">
      <c r="A670" s="21"/>
      <c r="D670" s="22"/>
      <c r="I670" s="23" t="str">
        <f aca="false">IF(E670="","",IFERROR(INDEX(Categories!$A$2:$A$200,MATCH(E670,Categories!$B$2:$B$200,0)),"Unknown"))</f>
        <v/>
      </c>
      <c r="J670" s="24" t="str">
        <f aca="false">IF(A670="","",DATE(YEAR(A670),MONTH(A670),1))</f>
        <v/>
      </c>
      <c r="K670" s="23" t="str">
        <f aca="false">IF(A670="","",IF(G670&lt;&gt;"",G670,IFERROR(INDEX(Accounts!$D$2:$D$40,MATCH(B670,Accounts!$A$2:$A$40,0)),"Household")))</f>
        <v/>
      </c>
      <c r="L670" s="25" t="str">
        <f aca="false">IF(F670="","",SUMIFS($D$2:$D$3001,$F$2:$F$3001,F670))</f>
        <v/>
      </c>
      <c r="M670" s="23" t="str">
        <f aca="false">IF(A670="","",IF(E670="","Uncategorized",IF(I670="Unknown","Unknown category",IF(AND(I670="Transfer",F670=""),"Transfer needs ID",IF(AND(F670&lt;&gt;"",ABS(N(L670))&gt;0.009),"Unmatched transfer",IF(AND(LEFT(E670,6)="Rental",K670="Household"),"Rental row needs property",""))))))</f>
        <v/>
      </c>
    </row>
    <row r="671" customFormat="false" ht="15" hidden="false" customHeight="false" outlineLevel="0" collapsed="false">
      <c r="A671" s="21"/>
      <c r="D671" s="22"/>
      <c r="I671" s="23" t="str">
        <f aca="false">IF(E671="","",IFERROR(INDEX(Categories!$A$2:$A$200,MATCH(E671,Categories!$B$2:$B$200,0)),"Unknown"))</f>
        <v/>
      </c>
      <c r="J671" s="24" t="str">
        <f aca="false">IF(A671="","",DATE(YEAR(A671),MONTH(A671),1))</f>
        <v/>
      </c>
      <c r="K671" s="23" t="str">
        <f aca="false">IF(A671="","",IF(G671&lt;&gt;"",G671,IFERROR(INDEX(Accounts!$D$2:$D$40,MATCH(B671,Accounts!$A$2:$A$40,0)),"Household")))</f>
        <v/>
      </c>
      <c r="L671" s="25" t="str">
        <f aca="false">IF(F671="","",SUMIFS($D$2:$D$3001,$F$2:$F$3001,F671))</f>
        <v/>
      </c>
      <c r="M671" s="23" t="str">
        <f aca="false">IF(A671="","",IF(E671="","Uncategorized",IF(I671="Unknown","Unknown category",IF(AND(I671="Transfer",F671=""),"Transfer needs ID",IF(AND(F671&lt;&gt;"",ABS(N(L671))&gt;0.009),"Unmatched transfer",IF(AND(LEFT(E671,6)="Rental",K671="Household"),"Rental row needs property",""))))))</f>
        <v/>
      </c>
    </row>
    <row r="672" customFormat="false" ht="15" hidden="false" customHeight="false" outlineLevel="0" collapsed="false">
      <c r="A672" s="21"/>
      <c r="D672" s="22"/>
      <c r="I672" s="23" t="str">
        <f aca="false">IF(E672="","",IFERROR(INDEX(Categories!$A$2:$A$200,MATCH(E672,Categories!$B$2:$B$200,0)),"Unknown"))</f>
        <v/>
      </c>
      <c r="J672" s="24" t="str">
        <f aca="false">IF(A672="","",DATE(YEAR(A672),MONTH(A672),1))</f>
        <v/>
      </c>
      <c r="K672" s="23" t="str">
        <f aca="false">IF(A672="","",IF(G672&lt;&gt;"",G672,IFERROR(INDEX(Accounts!$D$2:$D$40,MATCH(B672,Accounts!$A$2:$A$40,0)),"Household")))</f>
        <v/>
      </c>
      <c r="L672" s="25" t="str">
        <f aca="false">IF(F672="","",SUMIFS($D$2:$D$3001,$F$2:$F$3001,F672))</f>
        <v/>
      </c>
      <c r="M672" s="23" t="str">
        <f aca="false">IF(A672="","",IF(E672="","Uncategorized",IF(I672="Unknown","Unknown category",IF(AND(I672="Transfer",F672=""),"Transfer needs ID",IF(AND(F672&lt;&gt;"",ABS(N(L672))&gt;0.009),"Unmatched transfer",IF(AND(LEFT(E672,6)="Rental",K672="Household"),"Rental row needs property",""))))))</f>
        <v/>
      </c>
    </row>
    <row r="673" customFormat="false" ht="15" hidden="false" customHeight="false" outlineLevel="0" collapsed="false">
      <c r="A673" s="21"/>
      <c r="D673" s="22"/>
      <c r="I673" s="23" t="str">
        <f aca="false">IF(E673="","",IFERROR(INDEX(Categories!$A$2:$A$200,MATCH(E673,Categories!$B$2:$B$200,0)),"Unknown"))</f>
        <v/>
      </c>
      <c r="J673" s="24" t="str">
        <f aca="false">IF(A673="","",DATE(YEAR(A673),MONTH(A673),1))</f>
        <v/>
      </c>
      <c r="K673" s="23" t="str">
        <f aca="false">IF(A673="","",IF(G673&lt;&gt;"",G673,IFERROR(INDEX(Accounts!$D$2:$D$40,MATCH(B673,Accounts!$A$2:$A$40,0)),"Household")))</f>
        <v/>
      </c>
      <c r="L673" s="25" t="str">
        <f aca="false">IF(F673="","",SUMIFS($D$2:$D$3001,$F$2:$F$3001,F673))</f>
        <v/>
      </c>
      <c r="M673" s="23" t="str">
        <f aca="false">IF(A673="","",IF(E673="","Uncategorized",IF(I673="Unknown","Unknown category",IF(AND(I673="Transfer",F673=""),"Transfer needs ID",IF(AND(F673&lt;&gt;"",ABS(N(L673))&gt;0.009),"Unmatched transfer",IF(AND(LEFT(E673,6)="Rental",K673="Household"),"Rental row needs property",""))))))</f>
        <v/>
      </c>
    </row>
    <row r="674" customFormat="false" ht="15" hidden="false" customHeight="false" outlineLevel="0" collapsed="false">
      <c r="A674" s="21"/>
      <c r="D674" s="22"/>
      <c r="I674" s="23" t="str">
        <f aca="false">IF(E674="","",IFERROR(INDEX(Categories!$A$2:$A$200,MATCH(E674,Categories!$B$2:$B$200,0)),"Unknown"))</f>
        <v/>
      </c>
      <c r="J674" s="24" t="str">
        <f aca="false">IF(A674="","",DATE(YEAR(A674),MONTH(A674),1))</f>
        <v/>
      </c>
      <c r="K674" s="23" t="str">
        <f aca="false">IF(A674="","",IF(G674&lt;&gt;"",G674,IFERROR(INDEX(Accounts!$D$2:$D$40,MATCH(B674,Accounts!$A$2:$A$40,0)),"Household")))</f>
        <v/>
      </c>
      <c r="L674" s="25" t="str">
        <f aca="false">IF(F674="","",SUMIFS($D$2:$D$3001,$F$2:$F$3001,F674))</f>
        <v/>
      </c>
      <c r="M674" s="23" t="str">
        <f aca="false">IF(A674="","",IF(E674="","Uncategorized",IF(I674="Unknown","Unknown category",IF(AND(I674="Transfer",F674=""),"Transfer needs ID",IF(AND(F674&lt;&gt;"",ABS(N(L674))&gt;0.009),"Unmatched transfer",IF(AND(LEFT(E674,6)="Rental",K674="Household"),"Rental row needs property",""))))))</f>
        <v/>
      </c>
    </row>
    <row r="675" customFormat="false" ht="15" hidden="false" customHeight="false" outlineLevel="0" collapsed="false">
      <c r="A675" s="21"/>
      <c r="D675" s="22"/>
      <c r="I675" s="23" t="str">
        <f aca="false">IF(E675="","",IFERROR(INDEX(Categories!$A$2:$A$200,MATCH(E675,Categories!$B$2:$B$200,0)),"Unknown"))</f>
        <v/>
      </c>
      <c r="J675" s="24" t="str">
        <f aca="false">IF(A675="","",DATE(YEAR(A675),MONTH(A675),1))</f>
        <v/>
      </c>
      <c r="K675" s="23" t="str">
        <f aca="false">IF(A675="","",IF(G675&lt;&gt;"",G675,IFERROR(INDEX(Accounts!$D$2:$D$40,MATCH(B675,Accounts!$A$2:$A$40,0)),"Household")))</f>
        <v/>
      </c>
      <c r="L675" s="25" t="str">
        <f aca="false">IF(F675="","",SUMIFS($D$2:$D$3001,$F$2:$F$3001,F675))</f>
        <v/>
      </c>
      <c r="M675" s="23" t="str">
        <f aca="false">IF(A675="","",IF(E675="","Uncategorized",IF(I675="Unknown","Unknown category",IF(AND(I675="Transfer",F675=""),"Transfer needs ID",IF(AND(F675&lt;&gt;"",ABS(N(L675))&gt;0.009),"Unmatched transfer",IF(AND(LEFT(E675,6)="Rental",K675="Household"),"Rental row needs property",""))))))</f>
        <v/>
      </c>
    </row>
    <row r="676" customFormat="false" ht="15" hidden="false" customHeight="false" outlineLevel="0" collapsed="false">
      <c r="A676" s="21"/>
      <c r="D676" s="22"/>
      <c r="I676" s="23" t="str">
        <f aca="false">IF(E676="","",IFERROR(INDEX(Categories!$A$2:$A$200,MATCH(E676,Categories!$B$2:$B$200,0)),"Unknown"))</f>
        <v/>
      </c>
      <c r="J676" s="24" t="str">
        <f aca="false">IF(A676="","",DATE(YEAR(A676),MONTH(A676),1))</f>
        <v/>
      </c>
      <c r="K676" s="23" t="str">
        <f aca="false">IF(A676="","",IF(G676&lt;&gt;"",G676,IFERROR(INDEX(Accounts!$D$2:$D$40,MATCH(B676,Accounts!$A$2:$A$40,0)),"Household")))</f>
        <v/>
      </c>
      <c r="L676" s="25" t="str">
        <f aca="false">IF(F676="","",SUMIFS($D$2:$D$3001,$F$2:$F$3001,F676))</f>
        <v/>
      </c>
      <c r="M676" s="23" t="str">
        <f aca="false">IF(A676="","",IF(E676="","Uncategorized",IF(I676="Unknown","Unknown category",IF(AND(I676="Transfer",F676=""),"Transfer needs ID",IF(AND(F676&lt;&gt;"",ABS(N(L676))&gt;0.009),"Unmatched transfer",IF(AND(LEFT(E676,6)="Rental",K676="Household"),"Rental row needs property",""))))))</f>
        <v/>
      </c>
    </row>
    <row r="677" customFormat="false" ht="15" hidden="false" customHeight="false" outlineLevel="0" collapsed="false">
      <c r="A677" s="21"/>
      <c r="D677" s="22"/>
      <c r="I677" s="23" t="str">
        <f aca="false">IF(E677="","",IFERROR(INDEX(Categories!$A$2:$A$200,MATCH(E677,Categories!$B$2:$B$200,0)),"Unknown"))</f>
        <v/>
      </c>
      <c r="J677" s="24" t="str">
        <f aca="false">IF(A677="","",DATE(YEAR(A677),MONTH(A677),1))</f>
        <v/>
      </c>
      <c r="K677" s="23" t="str">
        <f aca="false">IF(A677="","",IF(G677&lt;&gt;"",G677,IFERROR(INDEX(Accounts!$D$2:$D$40,MATCH(B677,Accounts!$A$2:$A$40,0)),"Household")))</f>
        <v/>
      </c>
      <c r="L677" s="25" t="str">
        <f aca="false">IF(F677="","",SUMIFS($D$2:$D$3001,$F$2:$F$3001,F677))</f>
        <v/>
      </c>
      <c r="M677" s="23" t="str">
        <f aca="false">IF(A677="","",IF(E677="","Uncategorized",IF(I677="Unknown","Unknown category",IF(AND(I677="Transfer",F677=""),"Transfer needs ID",IF(AND(F677&lt;&gt;"",ABS(N(L677))&gt;0.009),"Unmatched transfer",IF(AND(LEFT(E677,6)="Rental",K677="Household"),"Rental row needs property",""))))))</f>
        <v/>
      </c>
    </row>
    <row r="678" customFormat="false" ht="15" hidden="false" customHeight="false" outlineLevel="0" collapsed="false">
      <c r="A678" s="21"/>
      <c r="D678" s="22"/>
      <c r="I678" s="23" t="str">
        <f aca="false">IF(E678="","",IFERROR(INDEX(Categories!$A$2:$A$200,MATCH(E678,Categories!$B$2:$B$200,0)),"Unknown"))</f>
        <v/>
      </c>
      <c r="J678" s="24" t="str">
        <f aca="false">IF(A678="","",DATE(YEAR(A678),MONTH(A678),1))</f>
        <v/>
      </c>
      <c r="K678" s="23" t="str">
        <f aca="false">IF(A678="","",IF(G678&lt;&gt;"",G678,IFERROR(INDEX(Accounts!$D$2:$D$40,MATCH(B678,Accounts!$A$2:$A$40,0)),"Household")))</f>
        <v/>
      </c>
      <c r="L678" s="25" t="str">
        <f aca="false">IF(F678="","",SUMIFS($D$2:$D$3001,$F$2:$F$3001,F678))</f>
        <v/>
      </c>
      <c r="M678" s="23" t="str">
        <f aca="false">IF(A678="","",IF(E678="","Uncategorized",IF(I678="Unknown","Unknown category",IF(AND(I678="Transfer",F678=""),"Transfer needs ID",IF(AND(F678&lt;&gt;"",ABS(N(L678))&gt;0.009),"Unmatched transfer",IF(AND(LEFT(E678,6)="Rental",K678="Household"),"Rental row needs property",""))))))</f>
        <v/>
      </c>
    </row>
    <row r="679" customFormat="false" ht="15" hidden="false" customHeight="false" outlineLevel="0" collapsed="false">
      <c r="A679" s="21"/>
      <c r="D679" s="22"/>
      <c r="I679" s="23" t="str">
        <f aca="false">IF(E679="","",IFERROR(INDEX(Categories!$A$2:$A$200,MATCH(E679,Categories!$B$2:$B$200,0)),"Unknown"))</f>
        <v/>
      </c>
      <c r="J679" s="24" t="str">
        <f aca="false">IF(A679="","",DATE(YEAR(A679),MONTH(A679),1))</f>
        <v/>
      </c>
      <c r="K679" s="23" t="str">
        <f aca="false">IF(A679="","",IF(G679&lt;&gt;"",G679,IFERROR(INDEX(Accounts!$D$2:$D$40,MATCH(B679,Accounts!$A$2:$A$40,0)),"Household")))</f>
        <v/>
      </c>
      <c r="L679" s="25" t="str">
        <f aca="false">IF(F679="","",SUMIFS($D$2:$D$3001,$F$2:$F$3001,F679))</f>
        <v/>
      </c>
      <c r="M679" s="23" t="str">
        <f aca="false">IF(A679="","",IF(E679="","Uncategorized",IF(I679="Unknown","Unknown category",IF(AND(I679="Transfer",F679=""),"Transfer needs ID",IF(AND(F679&lt;&gt;"",ABS(N(L679))&gt;0.009),"Unmatched transfer",IF(AND(LEFT(E679,6)="Rental",K679="Household"),"Rental row needs property",""))))))</f>
        <v/>
      </c>
    </row>
    <row r="680" customFormat="false" ht="15" hidden="false" customHeight="false" outlineLevel="0" collapsed="false">
      <c r="A680" s="21"/>
      <c r="D680" s="22"/>
      <c r="I680" s="23" t="str">
        <f aca="false">IF(E680="","",IFERROR(INDEX(Categories!$A$2:$A$200,MATCH(E680,Categories!$B$2:$B$200,0)),"Unknown"))</f>
        <v/>
      </c>
      <c r="J680" s="24" t="str">
        <f aca="false">IF(A680="","",DATE(YEAR(A680),MONTH(A680),1))</f>
        <v/>
      </c>
      <c r="K680" s="23" t="str">
        <f aca="false">IF(A680="","",IF(G680&lt;&gt;"",G680,IFERROR(INDEX(Accounts!$D$2:$D$40,MATCH(B680,Accounts!$A$2:$A$40,0)),"Household")))</f>
        <v/>
      </c>
      <c r="L680" s="25" t="str">
        <f aca="false">IF(F680="","",SUMIFS($D$2:$D$3001,$F$2:$F$3001,F680))</f>
        <v/>
      </c>
      <c r="M680" s="23" t="str">
        <f aca="false">IF(A680="","",IF(E680="","Uncategorized",IF(I680="Unknown","Unknown category",IF(AND(I680="Transfer",F680=""),"Transfer needs ID",IF(AND(F680&lt;&gt;"",ABS(N(L680))&gt;0.009),"Unmatched transfer",IF(AND(LEFT(E680,6)="Rental",K680="Household"),"Rental row needs property",""))))))</f>
        <v/>
      </c>
    </row>
    <row r="681" customFormat="false" ht="15" hidden="false" customHeight="false" outlineLevel="0" collapsed="false">
      <c r="A681" s="21"/>
      <c r="D681" s="22"/>
      <c r="I681" s="23" t="str">
        <f aca="false">IF(E681="","",IFERROR(INDEX(Categories!$A$2:$A$200,MATCH(E681,Categories!$B$2:$B$200,0)),"Unknown"))</f>
        <v/>
      </c>
      <c r="J681" s="24" t="str">
        <f aca="false">IF(A681="","",DATE(YEAR(A681),MONTH(A681),1))</f>
        <v/>
      </c>
      <c r="K681" s="23" t="str">
        <f aca="false">IF(A681="","",IF(G681&lt;&gt;"",G681,IFERROR(INDEX(Accounts!$D$2:$D$40,MATCH(B681,Accounts!$A$2:$A$40,0)),"Household")))</f>
        <v/>
      </c>
      <c r="L681" s="25" t="str">
        <f aca="false">IF(F681="","",SUMIFS($D$2:$D$3001,$F$2:$F$3001,F681))</f>
        <v/>
      </c>
      <c r="M681" s="23" t="str">
        <f aca="false">IF(A681="","",IF(E681="","Uncategorized",IF(I681="Unknown","Unknown category",IF(AND(I681="Transfer",F681=""),"Transfer needs ID",IF(AND(F681&lt;&gt;"",ABS(N(L681))&gt;0.009),"Unmatched transfer",IF(AND(LEFT(E681,6)="Rental",K681="Household"),"Rental row needs property",""))))))</f>
        <v/>
      </c>
    </row>
    <row r="682" customFormat="false" ht="15" hidden="false" customHeight="false" outlineLevel="0" collapsed="false">
      <c r="A682" s="21"/>
      <c r="D682" s="22"/>
      <c r="I682" s="23" t="str">
        <f aca="false">IF(E682="","",IFERROR(INDEX(Categories!$A$2:$A$200,MATCH(E682,Categories!$B$2:$B$200,0)),"Unknown"))</f>
        <v/>
      </c>
      <c r="J682" s="24" t="str">
        <f aca="false">IF(A682="","",DATE(YEAR(A682),MONTH(A682),1))</f>
        <v/>
      </c>
      <c r="K682" s="23" t="str">
        <f aca="false">IF(A682="","",IF(G682&lt;&gt;"",G682,IFERROR(INDEX(Accounts!$D$2:$D$40,MATCH(B682,Accounts!$A$2:$A$40,0)),"Household")))</f>
        <v/>
      </c>
      <c r="L682" s="25" t="str">
        <f aca="false">IF(F682="","",SUMIFS($D$2:$D$3001,$F$2:$F$3001,F682))</f>
        <v/>
      </c>
      <c r="M682" s="23" t="str">
        <f aca="false">IF(A682="","",IF(E682="","Uncategorized",IF(I682="Unknown","Unknown category",IF(AND(I682="Transfer",F682=""),"Transfer needs ID",IF(AND(F682&lt;&gt;"",ABS(N(L682))&gt;0.009),"Unmatched transfer",IF(AND(LEFT(E682,6)="Rental",K682="Household"),"Rental row needs property",""))))))</f>
        <v/>
      </c>
    </row>
    <row r="683" customFormat="false" ht="15" hidden="false" customHeight="false" outlineLevel="0" collapsed="false">
      <c r="A683" s="21"/>
      <c r="D683" s="22"/>
      <c r="I683" s="23" t="str">
        <f aca="false">IF(E683="","",IFERROR(INDEX(Categories!$A$2:$A$200,MATCH(E683,Categories!$B$2:$B$200,0)),"Unknown"))</f>
        <v/>
      </c>
      <c r="J683" s="24" t="str">
        <f aca="false">IF(A683="","",DATE(YEAR(A683),MONTH(A683),1))</f>
        <v/>
      </c>
      <c r="K683" s="23" t="str">
        <f aca="false">IF(A683="","",IF(G683&lt;&gt;"",G683,IFERROR(INDEX(Accounts!$D$2:$D$40,MATCH(B683,Accounts!$A$2:$A$40,0)),"Household")))</f>
        <v/>
      </c>
      <c r="L683" s="25" t="str">
        <f aca="false">IF(F683="","",SUMIFS($D$2:$D$3001,$F$2:$F$3001,F683))</f>
        <v/>
      </c>
      <c r="M683" s="23" t="str">
        <f aca="false">IF(A683="","",IF(E683="","Uncategorized",IF(I683="Unknown","Unknown category",IF(AND(I683="Transfer",F683=""),"Transfer needs ID",IF(AND(F683&lt;&gt;"",ABS(N(L683))&gt;0.009),"Unmatched transfer",IF(AND(LEFT(E683,6)="Rental",K683="Household"),"Rental row needs property",""))))))</f>
        <v/>
      </c>
    </row>
    <row r="684" customFormat="false" ht="15" hidden="false" customHeight="false" outlineLevel="0" collapsed="false">
      <c r="A684" s="21"/>
      <c r="D684" s="22"/>
      <c r="I684" s="23" t="str">
        <f aca="false">IF(E684="","",IFERROR(INDEX(Categories!$A$2:$A$200,MATCH(E684,Categories!$B$2:$B$200,0)),"Unknown"))</f>
        <v/>
      </c>
      <c r="J684" s="24" t="str">
        <f aca="false">IF(A684="","",DATE(YEAR(A684),MONTH(A684),1))</f>
        <v/>
      </c>
      <c r="K684" s="23" t="str">
        <f aca="false">IF(A684="","",IF(G684&lt;&gt;"",G684,IFERROR(INDEX(Accounts!$D$2:$D$40,MATCH(B684,Accounts!$A$2:$A$40,0)),"Household")))</f>
        <v/>
      </c>
      <c r="L684" s="25" t="str">
        <f aca="false">IF(F684="","",SUMIFS($D$2:$D$3001,$F$2:$F$3001,F684))</f>
        <v/>
      </c>
      <c r="M684" s="23" t="str">
        <f aca="false">IF(A684="","",IF(E684="","Uncategorized",IF(I684="Unknown","Unknown category",IF(AND(I684="Transfer",F684=""),"Transfer needs ID",IF(AND(F684&lt;&gt;"",ABS(N(L684))&gt;0.009),"Unmatched transfer",IF(AND(LEFT(E684,6)="Rental",K684="Household"),"Rental row needs property",""))))))</f>
        <v/>
      </c>
    </row>
    <row r="685" customFormat="false" ht="15" hidden="false" customHeight="false" outlineLevel="0" collapsed="false">
      <c r="A685" s="21"/>
      <c r="D685" s="22"/>
      <c r="I685" s="23" t="str">
        <f aca="false">IF(E685="","",IFERROR(INDEX(Categories!$A$2:$A$200,MATCH(E685,Categories!$B$2:$B$200,0)),"Unknown"))</f>
        <v/>
      </c>
      <c r="J685" s="24" t="str">
        <f aca="false">IF(A685="","",DATE(YEAR(A685),MONTH(A685),1))</f>
        <v/>
      </c>
      <c r="K685" s="23" t="str">
        <f aca="false">IF(A685="","",IF(G685&lt;&gt;"",G685,IFERROR(INDEX(Accounts!$D$2:$D$40,MATCH(B685,Accounts!$A$2:$A$40,0)),"Household")))</f>
        <v/>
      </c>
      <c r="L685" s="25" t="str">
        <f aca="false">IF(F685="","",SUMIFS($D$2:$D$3001,$F$2:$F$3001,F685))</f>
        <v/>
      </c>
      <c r="M685" s="23" t="str">
        <f aca="false">IF(A685="","",IF(E685="","Uncategorized",IF(I685="Unknown","Unknown category",IF(AND(I685="Transfer",F685=""),"Transfer needs ID",IF(AND(F685&lt;&gt;"",ABS(N(L685))&gt;0.009),"Unmatched transfer",IF(AND(LEFT(E685,6)="Rental",K685="Household"),"Rental row needs property",""))))))</f>
        <v/>
      </c>
    </row>
    <row r="686" customFormat="false" ht="15" hidden="false" customHeight="false" outlineLevel="0" collapsed="false">
      <c r="A686" s="21"/>
      <c r="D686" s="22"/>
      <c r="I686" s="23" t="str">
        <f aca="false">IF(E686="","",IFERROR(INDEX(Categories!$A$2:$A$200,MATCH(E686,Categories!$B$2:$B$200,0)),"Unknown"))</f>
        <v/>
      </c>
      <c r="J686" s="24" t="str">
        <f aca="false">IF(A686="","",DATE(YEAR(A686),MONTH(A686),1))</f>
        <v/>
      </c>
      <c r="K686" s="23" t="str">
        <f aca="false">IF(A686="","",IF(G686&lt;&gt;"",G686,IFERROR(INDEX(Accounts!$D$2:$D$40,MATCH(B686,Accounts!$A$2:$A$40,0)),"Household")))</f>
        <v/>
      </c>
      <c r="L686" s="25" t="str">
        <f aca="false">IF(F686="","",SUMIFS($D$2:$D$3001,$F$2:$F$3001,F686))</f>
        <v/>
      </c>
      <c r="M686" s="23" t="str">
        <f aca="false">IF(A686="","",IF(E686="","Uncategorized",IF(I686="Unknown","Unknown category",IF(AND(I686="Transfer",F686=""),"Transfer needs ID",IF(AND(F686&lt;&gt;"",ABS(N(L686))&gt;0.009),"Unmatched transfer",IF(AND(LEFT(E686,6)="Rental",K686="Household"),"Rental row needs property",""))))))</f>
        <v/>
      </c>
    </row>
    <row r="687" customFormat="false" ht="15" hidden="false" customHeight="false" outlineLevel="0" collapsed="false">
      <c r="A687" s="21"/>
      <c r="D687" s="22"/>
      <c r="I687" s="23" t="str">
        <f aca="false">IF(E687="","",IFERROR(INDEX(Categories!$A$2:$A$200,MATCH(E687,Categories!$B$2:$B$200,0)),"Unknown"))</f>
        <v/>
      </c>
      <c r="J687" s="24" t="str">
        <f aca="false">IF(A687="","",DATE(YEAR(A687),MONTH(A687),1))</f>
        <v/>
      </c>
      <c r="K687" s="23" t="str">
        <f aca="false">IF(A687="","",IF(G687&lt;&gt;"",G687,IFERROR(INDEX(Accounts!$D$2:$D$40,MATCH(B687,Accounts!$A$2:$A$40,0)),"Household")))</f>
        <v/>
      </c>
      <c r="L687" s="25" t="str">
        <f aca="false">IF(F687="","",SUMIFS($D$2:$D$3001,$F$2:$F$3001,F687))</f>
        <v/>
      </c>
      <c r="M687" s="23" t="str">
        <f aca="false">IF(A687="","",IF(E687="","Uncategorized",IF(I687="Unknown","Unknown category",IF(AND(I687="Transfer",F687=""),"Transfer needs ID",IF(AND(F687&lt;&gt;"",ABS(N(L687))&gt;0.009),"Unmatched transfer",IF(AND(LEFT(E687,6)="Rental",K687="Household"),"Rental row needs property",""))))))</f>
        <v/>
      </c>
    </row>
    <row r="688" customFormat="false" ht="15" hidden="false" customHeight="false" outlineLevel="0" collapsed="false">
      <c r="A688" s="21"/>
      <c r="D688" s="22"/>
      <c r="I688" s="23" t="str">
        <f aca="false">IF(E688="","",IFERROR(INDEX(Categories!$A$2:$A$200,MATCH(E688,Categories!$B$2:$B$200,0)),"Unknown"))</f>
        <v/>
      </c>
      <c r="J688" s="24" t="str">
        <f aca="false">IF(A688="","",DATE(YEAR(A688),MONTH(A688),1))</f>
        <v/>
      </c>
      <c r="K688" s="23" t="str">
        <f aca="false">IF(A688="","",IF(G688&lt;&gt;"",G688,IFERROR(INDEX(Accounts!$D$2:$D$40,MATCH(B688,Accounts!$A$2:$A$40,0)),"Household")))</f>
        <v/>
      </c>
      <c r="L688" s="25" t="str">
        <f aca="false">IF(F688="","",SUMIFS($D$2:$D$3001,$F$2:$F$3001,F688))</f>
        <v/>
      </c>
      <c r="M688" s="23" t="str">
        <f aca="false">IF(A688="","",IF(E688="","Uncategorized",IF(I688="Unknown","Unknown category",IF(AND(I688="Transfer",F688=""),"Transfer needs ID",IF(AND(F688&lt;&gt;"",ABS(N(L688))&gt;0.009),"Unmatched transfer",IF(AND(LEFT(E688,6)="Rental",K688="Household"),"Rental row needs property",""))))))</f>
        <v/>
      </c>
    </row>
    <row r="689" customFormat="false" ht="15" hidden="false" customHeight="false" outlineLevel="0" collapsed="false">
      <c r="A689" s="21"/>
      <c r="D689" s="22"/>
      <c r="I689" s="23" t="str">
        <f aca="false">IF(E689="","",IFERROR(INDEX(Categories!$A$2:$A$200,MATCH(E689,Categories!$B$2:$B$200,0)),"Unknown"))</f>
        <v/>
      </c>
      <c r="J689" s="24" t="str">
        <f aca="false">IF(A689="","",DATE(YEAR(A689),MONTH(A689),1))</f>
        <v/>
      </c>
      <c r="K689" s="23" t="str">
        <f aca="false">IF(A689="","",IF(G689&lt;&gt;"",G689,IFERROR(INDEX(Accounts!$D$2:$D$40,MATCH(B689,Accounts!$A$2:$A$40,0)),"Household")))</f>
        <v/>
      </c>
      <c r="L689" s="25" t="str">
        <f aca="false">IF(F689="","",SUMIFS($D$2:$D$3001,$F$2:$F$3001,F689))</f>
        <v/>
      </c>
      <c r="M689" s="23" t="str">
        <f aca="false">IF(A689="","",IF(E689="","Uncategorized",IF(I689="Unknown","Unknown category",IF(AND(I689="Transfer",F689=""),"Transfer needs ID",IF(AND(F689&lt;&gt;"",ABS(N(L689))&gt;0.009),"Unmatched transfer",IF(AND(LEFT(E689,6)="Rental",K689="Household"),"Rental row needs property",""))))))</f>
        <v/>
      </c>
    </row>
    <row r="690" customFormat="false" ht="15" hidden="false" customHeight="false" outlineLevel="0" collapsed="false">
      <c r="A690" s="21"/>
      <c r="D690" s="22"/>
      <c r="I690" s="23" t="str">
        <f aca="false">IF(E690="","",IFERROR(INDEX(Categories!$A$2:$A$200,MATCH(E690,Categories!$B$2:$B$200,0)),"Unknown"))</f>
        <v/>
      </c>
      <c r="J690" s="24" t="str">
        <f aca="false">IF(A690="","",DATE(YEAR(A690),MONTH(A690),1))</f>
        <v/>
      </c>
      <c r="K690" s="23" t="str">
        <f aca="false">IF(A690="","",IF(G690&lt;&gt;"",G690,IFERROR(INDEX(Accounts!$D$2:$D$40,MATCH(B690,Accounts!$A$2:$A$40,0)),"Household")))</f>
        <v/>
      </c>
      <c r="L690" s="25" t="str">
        <f aca="false">IF(F690="","",SUMIFS($D$2:$D$3001,$F$2:$F$3001,F690))</f>
        <v/>
      </c>
      <c r="M690" s="23" t="str">
        <f aca="false">IF(A690="","",IF(E690="","Uncategorized",IF(I690="Unknown","Unknown category",IF(AND(I690="Transfer",F690=""),"Transfer needs ID",IF(AND(F690&lt;&gt;"",ABS(N(L690))&gt;0.009),"Unmatched transfer",IF(AND(LEFT(E690,6)="Rental",K690="Household"),"Rental row needs property",""))))))</f>
        <v/>
      </c>
    </row>
    <row r="691" customFormat="false" ht="15" hidden="false" customHeight="false" outlineLevel="0" collapsed="false">
      <c r="A691" s="21"/>
      <c r="D691" s="22"/>
      <c r="I691" s="23" t="str">
        <f aca="false">IF(E691="","",IFERROR(INDEX(Categories!$A$2:$A$200,MATCH(E691,Categories!$B$2:$B$200,0)),"Unknown"))</f>
        <v/>
      </c>
      <c r="J691" s="24" t="str">
        <f aca="false">IF(A691="","",DATE(YEAR(A691),MONTH(A691),1))</f>
        <v/>
      </c>
      <c r="K691" s="23" t="str">
        <f aca="false">IF(A691="","",IF(G691&lt;&gt;"",G691,IFERROR(INDEX(Accounts!$D$2:$D$40,MATCH(B691,Accounts!$A$2:$A$40,0)),"Household")))</f>
        <v/>
      </c>
      <c r="L691" s="25" t="str">
        <f aca="false">IF(F691="","",SUMIFS($D$2:$D$3001,$F$2:$F$3001,F691))</f>
        <v/>
      </c>
      <c r="M691" s="23" t="str">
        <f aca="false">IF(A691="","",IF(E691="","Uncategorized",IF(I691="Unknown","Unknown category",IF(AND(I691="Transfer",F691=""),"Transfer needs ID",IF(AND(F691&lt;&gt;"",ABS(N(L691))&gt;0.009),"Unmatched transfer",IF(AND(LEFT(E691,6)="Rental",K691="Household"),"Rental row needs property",""))))))</f>
        <v/>
      </c>
    </row>
    <row r="692" customFormat="false" ht="15" hidden="false" customHeight="false" outlineLevel="0" collapsed="false">
      <c r="A692" s="21"/>
      <c r="D692" s="22"/>
      <c r="I692" s="23" t="str">
        <f aca="false">IF(E692="","",IFERROR(INDEX(Categories!$A$2:$A$200,MATCH(E692,Categories!$B$2:$B$200,0)),"Unknown"))</f>
        <v/>
      </c>
      <c r="J692" s="24" t="str">
        <f aca="false">IF(A692="","",DATE(YEAR(A692),MONTH(A692),1))</f>
        <v/>
      </c>
      <c r="K692" s="23" t="str">
        <f aca="false">IF(A692="","",IF(G692&lt;&gt;"",G692,IFERROR(INDEX(Accounts!$D$2:$D$40,MATCH(B692,Accounts!$A$2:$A$40,0)),"Household")))</f>
        <v/>
      </c>
      <c r="L692" s="25" t="str">
        <f aca="false">IF(F692="","",SUMIFS($D$2:$D$3001,$F$2:$F$3001,F692))</f>
        <v/>
      </c>
      <c r="M692" s="23" t="str">
        <f aca="false">IF(A692="","",IF(E692="","Uncategorized",IF(I692="Unknown","Unknown category",IF(AND(I692="Transfer",F692=""),"Transfer needs ID",IF(AND(F692&lt;&gt;"",ABS(N(L692))&gt;0.009),"Unmatched transfer",IF(AND(LEFT(E692,6)="Rental",K692="Household"),"Rental row needs property",""))))))</f>
        <v/>
      </c>
    </row>
    <row r="693" customFormat="false" ht="15" hidden="false" customHeight="false" outlineLevel="0" collapsed="false">
      <c r="A693" s="21"/>
      <c r="D693" s="22"/>
      <c r="I693" s="23" t="str">
        <f aca="false">IF(E693="","",IFERROR(INDEX(Categories!$A$2:$A$200,MATCH(E693,Categories!$B$2:$B$200,0)),"Unknown"))</f>
        <v/>
      </c>
      <c r="J693" s="24" t="str">
        <f aca="false">IF(A693="","",DATE(YEAR(A693),MONTH(A693),1))</f>
        <v/>
      </c>
      <c r="K693" s="23" t="str">
        <f aca="false">IF(A693="","",IF(G693&lt;&gt;"",G693,IFERROR(INDEX(Accounts!$D$2:$D$40,MATCH(B693,Accounts!$A$2:$A$40,0)),"Household")))</f>
        <v/>
      </c>
      <c r="L693" s="25" t="str">
        <f aca="false">IF(F693="","",SUMIFS($D$2:$D$3001,$F$2:$F$3001,F693))</f>
        <v/>
      </c>
      <c r="M693" s="23" t="str">
        <f aca="false">IF(A693="","",IF(E693="","Uncategorized",IF(I693="Unknown","Unknown category",IF(AND(I693="Transfer",F693=""),"Transfer needs ID",IF(AND(F693&lt;&gt;"",ABS(N(L693))&gt;0.009),"Unmatched transfer",IF(AND(LEFT(E693,6)="Rental",K693="Household"),"Rental row needs property",""))))))</f>
        <v/>
      </c>
    </row>
    <row r="694" customFormat="false" ht="15" hidden="false" customHeight="false" outlineLevel="0" collapsed="false">
      <c r="A694" s="21"/>
      <c r="D694" s="22"/>
      <c r="I694" s="23" t="str">
        <f aca="false">IF(E694="","",IFERROR(INDEX(Categories!$A$2:$A$200,MATCH(E694,Categories!$B$2:$B$200,0)),"Unknown"))</f>
        <v/>
      </c>
      <c r="J694" s="24" t="str">
        <f aca="false">IF(A694="","",DATE(YEAR(A694),MONTH(A694),1))</f>
        <v/>
      </c>
      <c r="K694" s="23" t="str">
        <f aca="false">IF(A694="","",IF(G694&lt;&gt;"",G694,IFERROR(INDEX(Accounts!$D$2:$D$40,MATCH(B694,Accounts!$A$2:$A$40,0)),"Household")))</f>
        <v/>
      </c>
      <c r="L694" s="25" t="str">
        <f aca="false">IF(F694="","",SUMIFS($D$2:$D$3001,$F$2:$F$3001,F694))</f>
        <v/>
      </c>
      <c r="M694" s="23" t="str">
        <f aca="false">IF(A694="","",IF(E694="","Uncategorized",IF(I694="Unknown","Unknown category",IF(AND(I694="Transfer",F694=""),"Transfer needs ID",IF(AND(F694&lt;&gt;"",ABS(N(L694))&gt;0.009),"Unmatched transfer",IF(AND(LEFT(E694,6)="Rental",K694="Household"),"Rental row needs property",""))))))</f>
        <v/>
      </c>
    </row>
    <row r="695" customFormat="false" ht="15" hidden="false" customHeight="false" outlineLevel="0" collapsed="false">
      <c r="A695" s="21"/>
      <c r="D695" s="22"/>
      <c r="I695" s="23" t="str">
        <f aca="false">IF(E695="","",IFERROR(INDEX(Categories!$A$2:$A$200,MATCH(E695,Categories!$B$2:$B$200,0)),"Unknown"))</f>
        <v/>
      </c>
      <c r="J695" s="24" t="str">
        <f aca="false">IF(A695="","",DATE(YEAR(A695),MONTH(A695),1))</f>
        <v/>
      </c>
      <c r="K695" s="23" t="str">
        <f aca="false">IF(A695="","",IF(G695&lt;&gt;"",G695,IFERROR(INDEX(Accounts!$D$2:$D$40,MATCH(B695,Accounts!$A$2:$A$40,0)),"Household")))</f>
        <v/>
      </c>
      <c r="L695" s="25" t="str">
        <f aca="false">IF(F695="","",SUMIFS($D$2:$D$3001,$F$2:$F$3001,F695))</f>
        <v/>
      </c>
      <c r="M695" s="23" t="str">
        <f aca="false">IF(A695="","",IF(E695="","Uncategorized",IF(I695="Unknown","Unknown category",IF(AND(I695="Transfer",F695=""),"Transfer needs ID",IF(AND(F695&lt;&gt;"",ABS(N(L695))&gt;0.009),"Unmatched transfer",IF(AND(LEFT(E695,6)="Rental",K695="Household"),"Rental row needs property",""))))))</f>
        <v/>
      </c>
    </row>
    <row r="696" customFormat="false" ht="15" hidden="false" customHeight="false" outlineLevel="0" collapsed="false">
      <c r="A696" s="21"/>
      <c r="D696" s="22"/>
      <c r="I696" s="23" t="str">
        <f aca="false">IF(E696="","",IFERROR(INDEX(Categories!$A$2:$A$200,MATCH(E696,Categories!$B$2:$B$200,0)),"Unknown"))</f>
        <v/>
      </c>
      <c r="J696" s="24" t="str">
        <f aca="false">IF(A696="","",DATE(YEAR(A696),MONTH(A696),1))</f>
        <v/>
      </c>
      <c r="K696" s="23" t="str">
        <f aca="false">IF(A696="","",IF(G696&lt;&gt;"",G696,IFERROR(INDEX(Accounts!$D$2:$D$40,MATCH(B696,Accounts!$A$2:$A$40,0)),"Household")))</f>
        <v/>
      </c>
      <c r="L696" s="25" t="str">
        <f aca="false">IF(F696="","",SUMIFS($D$2:$D$3001,$F$2:$F$3001,F696))</f>
        <v/>
      </c>
      <c r="M696" s="23" t="str">
        <f aca="false">IF(A696="","",IF(E696="","Uncategorized",IF(I696="Unknown","Unknown category",IF(AND(I696="Transfer",F696=""),"Transfer needs ID",IF(AND(F696&lt;&gt;"",ABS(N(L696))&gt;0.009),"Unmatched transfer",IF(AND(LEFT(E696,6)="Rental",K696="Household"),"Rental row needs property",""))))))</f>
        <v/>
      </c>
    </row>
    <row r="697" customFormat="false" ht="15" hidden="false" customHeight="false" outlineLevel="0" collapsed="false">
      <c r="A697" s="21"/>
      <c r="D697" s="22"/>
      <c r="I697" s="23" t="str">
        <f aca="false">IF(E697="","",IFERROR(INDEX(Categories!$A$2:$A$200,MATCH(E697,Categories!$B$2:$B$200,0)),"Unknown"))</f>
        <v/>
      </c>
      <c r="J697" s="24" t="str">
        <f aca="false">IF(A697="","",DATE(YEAR(A697),MONTH(A697),1))</f>
        <v/>
      </c>
      <c r="K697" s="23" t="str">
        <f aca="false">IF(A697="","",IF(G697&lt;&gt;"",G697,IFERROR(INDEX(Accounts!$D$2:$D$40,MATCH(B697,Accounts!$A$2:$A$40,0)),"Household")))</f>
        <v/>
      </c>
      <c r="L697" s="25" t="str">
        <f aca="false">IF(F697="","",SUMIFS($D$2:$D$3001,$F$2:$F$3001,F697))</f>
        <v/>
      </c>
      <c r="M697" s="23" t="str">
        <f aca="false">IF(A697="","",IF(E697="","Uncategorized",IF(I697="Unknown","Unknown category",IF(AND(I697="Transfer",F697=""),"Transfer needs ID",IF(AND(F697&lt;&gt;"",ABS(N(L697))&gt;0.009),"Unmatched transfer",IF(AND(LEFT(E697,6)="Rental",K697="Household"),"Rental row needs property",""))))))</f>
        <v/>
      </c>
    </row>
    <row r="698" customFormat="false" ht="15" hidden="false" customHeight="false" outlineLevel="0" collapsed="false">
      <c r="A698" s="21"/>
      <c r="D698" s="22"/>
      <c r="I698" s="23" t="str">
        <f aca="false">IF(E698="","",IFERROR(INDEX(Categories!$A$2:$A$200,MATCH(E698,Categories!$B$2:$B$200,0)),"Unknown"))</f>
        <v/>
      </c>
      <c r="J698" s="24" t="str">
        <f aca="false">IF(A698="","",DATE(YEAR(A698),MONTH(A698),1))</f>
        <v/>
      </c>
      <c r="K698" s="23" t="str">
        <f aca="false">IF(A698="","",IF(G698&lt;&gt;"",G698,IFERROR(INDEX(Accounts!$D$2:$D$40,MATCH(B698,Accounts!$A$2:$A$40,0)),"Household")))</f>
        <v/>
      </c>
      <c r="L698" s="25" t="str">
        <f aca="false">IF(F698="","",SUMIFS($D$2:$D$3001,$F$2:$F$3001,F698))</f>
        <v/>
      </c>
      <c r="M698" s="23" t="str">
        <f aca="false">IF(A698="","",IF(E698="","Uncategorized",IF(I698="Unknown","Unknown category",IF(AND(I698="Transfer",F698=""),"Transfer needs ID",IF(AND(F698&lt;&gt;"",ABS(N(L698))&gt;0.009),"Unmatched transfer",IF(AND(LEFT(E698,6)="Rental",K698="Household"),"Rental row needs property",""))))))</f>
        <v/>
      </c>
    </row>
    <row r="699" customFormat="false" ht="15" hidden="false" customHeight="false" outlineLevel="0" collapsed="false">
      <c r="A699" s="21"/>
      <c r="D699" s="22"/>
      <c r="I699" s="23" t="str">
        <f aca="false">IF(E699="","",IFERROR(INDEX(Categories!$A$2:$A$200,MATCH(E699,Categories!$B$2:$B$200,0)),"Unknown"))</f>
        <v/>
      </c>
      <c r="J699" s="24" t="str">
        <f aca="false">IF(A699="","",DATE(YEAR(A699),MONTH(A699),1))</f>
        <v/>
      </c>
      <c r="K699" s="23" t="str">
        <f aca="false">IF(A699="","",IF(G699&lt;&gt;"",G699,IFERROR(INDEX(Accounts!$D$2:$D$40,MATCH(B699,Accounts!$A$2:$A$40,0)),"Household")))</f>
        <v/>
      </c>
      <c r="L699" s="25" t="str">
        <f aca="false">IF(F699="","",SUMIFS($D$2:$D$3001,$F$2:$F$3001,F699))</f>
        <v/>
      </c>
      <c r="M699" s="23" t="str">
        <f aca="false">IF(A699="","",IF(E699="","Uncategorized",IF(I699="Unknown","Unknown category",IF(AND(I699="Transfer",F699=""),"Transfer needs ID",IF(AND(F699&lt;&gt;"",ABS(N(L699))&gt;0.009),"Unmatched transfer",IF(AND(LEFT(E699,6)="Rental",K699="Household"),"Rental row needs property",""))))))</f>
        <v/>
      </c>
    </row>
    <row r="700" customFormat="false" ht="15" hidden="false" customHeight="false" outlineLevel="0" collapsed="false">
      <c r="A700" s="21"/>
      <c r="D700" s="22"/>
      <c r="I700" s="23" t="str">
        <f aca="false">IF(E700="","",IFERROR(INDEX(Categories!$A$2:$A$200,MATCH(E700,Categories!$B$2:$B$200,0)),"Unknown"))</f>
        <v/>
      </c>
      <c r="J700" s="24" t="str">
        <f aca="false">IF(A700="","",DATE(YEAR(A700),MONTH(A700),1))</f>
        <v/>
      </c>
      <c r="K700" s="23" t="str">
        <f aca="false">IF(A700="","",IF(G700&lt;&gt;"",G700,IFERROR(INDEX(Accounts!$D$2:$D$40,MATCH(B700,Accounts!$A$2:$A$40,0)),"Household")))</f>
        <v/>
      </c>
      <c r="L700" s="25" t="str">
        <f aca="false">IF(F700="","",SUMIFS($D$2:$D$3001,$F$2:$F$3001,F700))</f>
        <v/>
      </c>
      <c r="M700" s="23" t="str">
        <f aca="false">IF(A700="","",IF(E700="","Uncategorized",IF(I700="Unknown","Unknown category",IF(AND(I700="Transfer",F700=""),"Transfer needs ID",IF(AND(F700&lt;&gt;"",ABS(N(L700))&gt;0.009),"Unmatched transfer",IF(AND(LEFT(E700,6)="Rental",K700="Household"),"Rental row needs property",""))))))</f>
        <v/>
      </c>
    </row>
    <row r="701" customFormat="false" ht="15" hidden="false" customHeight="false" outlineLevel="0" collapsed="false">
      <c r="A701" s="21"/>
      <c r="D701" s="22"/>
      <c r="I701" s="23" t="str">
        <f aca="false">IF(E701="","",IFERROR(INDEX(Categories!$A$2:$A$200,MATCH(E701,Categories!$B$2:$B$200,0)),"Unknown"))</f>
        <v/>
      </c>
      <c r="J701" s="24" t="str">
        <f aca="false">IF(A701="","",DATE(YEAR(A701),MONTH(A701),1))</f>
        <v/>
      </c>
      <c r="K701" s="23" t="str">
        <f aca="false">IF(A701="","",IF(G701&lt;&gt;"",G701,IFERROR(INDEX(Accounts!$D$2:$D$40,MATCH(B701,Accounts!$A$2:$A$40,0)),"Household")))</f>
        <v/>
      </c>
      <c r="L701" s="25" t="str">
        <f aca="false">IF(F701="","",SUMIFS($D$2:$D$3001,$F$2:$F$3001,F701))</f>
        <v/>
      </c>
      <c r="M701" s="23" t="str">
        <f aca="false">IF(A701="","",IF(E701="","Uncategorized",IF(I701="Unknown","Unknown category",IF(AND(I701="Transfer",F701=""),"Transfer needs ID",IF(AND(F701&lt;&gt;"",ABS(N(L701))&gt;0.009),"Unmatched transfer",IF(AND(LEFT(E701,6)="Rental",K701="Household"),"Rental row needs property",""))))))</f>
        <v/>
      </c>
    </row>
    <row r="702" customFormat="false" ht="15" hidden="false" customHeight="false" outlineLevel="0" collapsed="false">
      <c r="A702" s="21"/>
      <c r="D702" s="22"/>
      <c r="I702" s="23" t="str">
        <f aca="false">IF(E702="","",IFERROR(INDEX(Categories!$A$2:$A$200,MATCH(E702,Categories!$B$2:$B$200,0)),"Unknown"))</f>
        <v/>
      </c>
      <c r="J702" s="24" t="str">
        <f aca="false">IF(A702="","",DATE(YEAR(A702),MONTH(A702),1))</f>
        <v/>
      </c>
      <c r="K702" s="23" t="str">
        <f aca="false">IF(A702="","",IF(G702&lt;&gt;"",G702,IFERROR(INDEX(Accounts!$D$2:$D$40,MATCH(B702,Accounts!$A$2:$A$40,0)),"Household")))</f>
        <v/>
      </c>
      <c r="L702" s="25" t="str">
        <f aca="false">IF(F702="","",SUMIFS($D$2:$D$3001,$F$2:$F$3001,F702))</f>
        <v/>
      </c>
      <c r="M702" s="23" t="str">
        <f aca="false">IF(A702="","",IF(E702="","Uncategorized",IF(I702="Unknown","Unknown category",IF(AND(I702="Transfer",F702=""),"Transfer needs ID",IF(AND(F702&lt;&gt;"",ABS(N(L702))&gt;0.009),"Unmatched transfer",IF(AND(LEFT(E702,6)="Rental",K702="Household"),"Rental row needs property",""))))))</f>
        <v/>
      </c>
    </row>
    <row r="703" customFormat="false" ht="15" hidden="false" customHeight="false" outlineLevel="0" collapsed="false">
      <c r="A703" s="21"/>
      <c r="D703" s="22"/>
      <c r="I703" s="23" t="str">
        <f aca="false">IF(E703="","",IFERROR(INDEX(Categories!$A$2:$A$200,MATCH(E703,Categories!$B$2:$B$200,0)),"Unknown"))</f>
        <v/>
      </c>
      <c r="J703" s="24" t="str">
        <f aca="false">IF(A703="","",DATE(YEAR(A703),MONTH(A703),1))</f>
        <v/>
      </c>
      <c r="K703" s="23" t="str">
        <f aca="false">IF(A703="","",IF(G703&lt;&gt;"",G703,IFERROR(INDEX(Accounts!$D$2:$D$40,MATCH(B703,Accounts!$A$2:$A$40,0)),"Household")))</f>
        <v/>
      </c>
      <c r="L703" s="25" t="str">
        <f aca="false">IF(F703="","",SUMIFS($D$2:$D$3001,$F$2:$F$3001,F703))</f>
        <v/>
      </c>
      <c r="M703" s="23" t="str">
        <f aca="false">IF(A703="","",IF(E703="","Uncategorized",IF(I703="Unknown","Unknown category",IF(AND(I703="Transfer",F703=""),"Transfer needs ID",IF(AND(F703&lt;&gt;"",ABS(N(L703))&gt;0.009),"Unmatched transfer",IF(AND(LEFT(E703,6)="Rental",K703="Household"),"Rental row needs property",""))))))</f>
        <v/>
      </c>
    </row>
    <row r="704" customFormat="false" ht="15" hidden="false" customHeight="false" outlineLevel="0" collapsed="false">
      <c r="A704" s="21"/>
      <c r="D704" s="22"/>
      <c r="I704" s="23" t="str">
        <f aca="false">IF(E704="","",IFERROR(INDEX(Categories!$A$2:$A$200,MATCH(E704,Categories!$B$2:$B$200,0)),"Unknown"))</f>
        <v/>
      </c>
      <c r="J704" s="24" t="str">
        <f aca="false">IF(A704="","",DATE(YEAR(A704),MONTH(A704),1))</f>
        <v/>
      </c>
      <c r="K704" s="23" t="str">
        <f aca="false">IF(A704="","",IF(G704&lt;&gt;"",G704,IFERROR(INDEX(Accounts!$D$2:$D$40,MATCH(B704,Accounts!$A$2:$A$40,0)),"Household")))</f>
        <v/>
      </c>
      <c r="L704" s="25" t="str">
        <f aca="false">IF(F704="","",SUMIFS($D$2:$D$3001,$F$2:$F$3001,F704))</f>
        <v/>
      </c>
      <c r="M704" s="23" t="str">
        <f aca="false">IF(A704="","",IF(E704="","Uncategorized",IF(I704="Unknown","Unknown category",IF(AND(I704="Transfer",F704=""),"Transfer needs ID",IF(AND(F704&lt;&gt;"",ABS(N(L704))&gt;0.009),"Unmatched transfer",IF(AND(LEFT(E704,6)="Rental",K704="Household"),"Rental row needs property",""))))))</f>
        <v/>
      </c>
    </row>
    <row r="705" customFormat="false" ht="15" hidden="false" customHeight="false" outlineLevel="0" collapsed="false">
      <c r="A705" s="21"/>
      <c r="D705" s="22"/>
      <c r="I705" s="23" t="str">
        <f aca="false">IF(E705="","",IFERROR(INDEX(Categories!$A$2:$A$200,MATCH(E705,Categories!$B$2:$B$200,0)),"Unknown"))</f>
        <v/>
      </c>
      <c r="J705" s="24" t="str">
        <f aca="false">IF(A705="","",DATE(YEAR(A705),MONTH(A705),1))</f>
        <v/>
      </c>
      <c r="K705" s="23" t="str">
        <f aca="false">IF(A705="","",IF(G705&lt;&gt;"",G705,IFERROR(INDEX(Accounts!$D$2:$D$40,MATCH(B705,Accounts!$A$2:$A$40,0)),"Household")))</f>
        <v/>
      </c>
      <c r="L705" s="25" t="str">
        <f aca="false">IF(F705="","",SUMIFS($D$2:$D$3001,$F$2:$F$3001,F705))</f>
        <v/>
      </c>
      <c r="M705" s="23" t="str">
        <f aca="false">IF(A705="","",IF(E705="","Uncategorized",IF(I705="Unknown","Unknown category",IF(AND(I705="Transfer",F705=""),"Transfer needs ID",IF(AND(F705&lt;&gt;"",ABS(N(L705))&gt;0.009),"Unmatched transfer",IF(AND(LEFT(E705,6)="Rental",K705="Household"),"Rental row needs property",""))))))</f>
        <v/>
      </c>
    </row>
    <row r="706" customFormat="false" ht="15" hidden="false" customHeight="false" outlineLevel="0" collapsed="false">
      <c r="A706" s="21"/>
      <c r="D706" s="22"/>
      <c r="I706" s="23" t="str">
        <f aca="false">IF(E706="","",IFERROR(INDEX(Categories!$A$2:$A$200,MATCH(E706,Categories!$B$2:$B$200,0)),"Unknown"))</f>
        <v/>
      </c>
      <c r="J706" s="24" t="str">
        <f aca="false">IF(A706="","",DATE(YEAR(A706),MONTH(A706),1))</f>
        <v/>
      </c>
      <c r="K706" s="23" t="str">
        <f aca="false">IF(A706="","",IF(G706&lt;&gt;"",G706,IFERROR(INDEX(Accounts!$D$2:$D$40,MATCH(B706,Accounts!$A$2:$A$40,0)),"Household")))</f>
        <v/>
      </c>
      <c r="L706" s="25" t="str">
        <f aca="false">IF(F706="","",SUMIFS($D$2:$D$3001,$F$2:$F$3001,F706))</f>
        <v/>
      </c>
      <c r="M706" s="23" t="str">
        <f aca="false">IF(A706="","",IF(E706="","Uncategorized",IF(I706="Unknown","Unknown category",IF(AND(I706="Transfer",F706=""),"Transfer needs ID",IF(AND(F706&lt;&gt;"",ABS(N(L706))&gt;0.009),"Unmatched transfer",IF(AND(LEFT(E706,6)="Rental",K706="Household"),"Rental row needs property",""))))))</f>
        <v/>
      </c>
    </row>
    <row r="707" customFormat="false" ht="15" hidden="false" customHeight="false" outlineLevel="0" collapsed="false">
      <c r="A707" s="21"/>
      <c r="D707" s="22"/>
      <c r="I707" s="23" t="str">
        <f aca="false">IF(E707="","",IFERROR(INDEX(Categories!$A$2:$A$200,MATCH(E707,Categories!$B$2:$B$200,0)),"Unknown"))</f>
        <v/>
      </c>
      <c r="J707" s="24" t="str">
        <f aca="false">IF(A707="","",DATE(YEAR(A707),MONTH(A707),1))</f>
        <v/>
      </c>
      <c r="K707" s="23" t="str">
        <f aca="false">IF(A707="","",IF(G707&lt;&gt;"",G707,IFERROR(INDEX(Accounts!$D$2:$D$40,MATCH(B707,Accounts!$A$2:$A$40,0)),"Household")))</f>
        <v/>
      </c>
      <c r="L707" s="25" t="str">
        <f aca="false">IF(F707="","",SUMIFS($D$2:$D$3001,$F$2:$F$3001,F707))</f>
        <v/>
      </c>
      <c r="M707" s="23" t="str">
        <f aca="false">IF(A707="","",IF(E707="","Uncategorized",IF(I707="Unknown","Unknown category",IF(AND(I707="Transfer",F707=""),"Transfer needs ID",IF(AND(F707&lt;&gt;"",ABS(N(L707))&gt;0.009),"Unmatched transfer",IF(AND(LEFT(E707,6)="Rental",K707="Household"),"Rental row needs property",""))))))</f>
        <v/>
      </c>
    </row>
    <row r="708" customFormat="false" ht="15" hidden="false" customHeight="false" outlineLevel="0" collapsed="false">
      <c r="A708" s="21"/>
      <c r="D708" s="22"/>
      <c r="I708" s="23" t="str">
        <f aca="false">IF(E708="","",IFERROR(INDEX(Categories!$A$2:$A$200,MATCH(E708,Categories!$B$2:$B$200,0)),"Unknown"))</f>
        <v/>
      </c>
      <c r="J708" s="24" t="str">
        <f aca="false">IF(A708="","",DATE(YEAR(A708),MONTH(A708),1))</f>
        <v/>
      </c>
      <c r="K708" s="23" t="str">
        <f aca="false">IF(A708="","",IF(G708&lt;&gt;"",G708,IFERROR(INDEX(Accounts!$D$2:$D$40,MATCH(B708,Accounts!$A$2:$A$40,0)),"Household")))</f>
        <v/>
      </c>
      <c r="L708" s="25" t="str">
        <f aca="false">IF(F708="","",SUMIFS($D$2:$D$3001,$F$2:$F$3001,F708))</f>
        <v/>
      </c>
      <c r="M708" s="23" t="str">
        <f aca="false">IF(A708="","",IF(E708="","Uncategorized",IF(I708="Unknown","Unknown category",IF(AND(I708="Transfer",F708=""),"Transfer needs ID",IF(AND(F708&lt;&gt;"",ABS(N(L708))&gt;0.009),"Unmatched transfer",IF(AND(LEFT(E708,6)="Rental",K708="Household"),"Rental row needs property",""))))))</f>
        <v/>
      </c>
    </row>
    <row r="709" customFormat="false" ht="15" hidden="false" customHeight="false" outlineLevel="0" collapsed="false">
      <c r="A709" s="21"/>
      <c r="D709" s="22"/>
      <c r="I709" s="23" t="str">
        <f aca="false">IF(E709="","",IFERROR(INDEX(Categories!$A$2:$A$200,MATCH(E709,Categories!$B$2:$B$200,0)),"Unknown"))</f>
        <v/>
      </c>
      <c r="J709" s="24" t="str">
        <f aca="false">IF(A709="","",DATE(YEAR(A709),MONTH(A709),1))</f>
        <v/>
      </c>
      <c r="K709" s="23" t="str">
        <f aca="false">IF(A709="","",IF(G709&lt;&gt;"",G709,IFERROR(INDEX(Accounts!$D$2:$D$40,MATCH(B709,Accounts!$A$2:$A$40,0)),"Household")))</f>
        <v/>
      </c>
      <c r="L709" s="25" t="str">
        <f aca="false">IF(F709="","",SUMIFS($D$2:$D$3001,$F$2:$F$3001,F709))</f>
        <v/>
      </c>
      <c r="M709" s="23" t="str">
        <f aca="false">IF(A709="","",IF(E709="","Uncategorized",IF(I709="Unknown","Unknown category",IF(AND(I709="Transfer",F709=""),"Transfer needs ID",IF(AND(F709&lt;&gt;"",ABS(N(L709))&gt;0.009),"Unmatched transfer",IF(AND(LEFT(E709,6)="Rental",K709="Household"),"Rental row needs property",""))))))</f>
        <v/>
      </c>
    </row>
    <row r="710" customFormat="false" ht="15" hidden="false" customHeight="false" outlineLevel="0" collapsed="false">
      <c r="A710" s="21"/>
      <c r="D710" s="22"/>
      <c r="I710" s="23" t="str">
        <f aca="false">IF(E710="","",IFERROR(INDEX(Categories!$A$2:$A$200,MATCH(E710,Categories!$B$2:$B$200,0)),"Unknown"))</f>
        <v/>
      </c>
      <c r="J710" s="24" t="str">
        <f aca="false">IF(A710="","",DATE(YEAR(A710),MONTH(A710),1))</f>
        <v/>
      </c>
      <c r="K710" s="23" t="str">
        <f aca="false">IF(A710="","",IF(G710&lt;&gt;"",G710,IFERROR(INDEX(Accounts!$D$2:$D$40,MATCH(B710,Accounts!$A$2:$A$40,0)),"Household")))</f>
        <v/>
      </c>
      <c r="L710" s="25" t="str">
        <f aca="false">IF(F710="","",SUMIFS($D$2:$D$3001,$F$2:$F$3001,F710))</f>
        <v/>
      </c>
      <c r="M710" s="23" t="str">
        <f aca="false">IF(A710="","",IF(E710="","Uncategorized",IF(I710="Unknown","Unknown category",IF(AND(I710="Transfer",F710=""),"Transfer needs ID",IF(AND(F710&lt;&gt;"",ABS(N(L710))&gt;0.009),"Unmatched transfer",IF(AND(LEFT(E710,6)="Rental",K710="Household"),"Rental row needs property",""))))))</f>
        <v/>
      </c>
    </row>
    <row r="711" customFormat="false" ht="15" hidden="false" customHeight="false" outlineLevel="0" collapsed="false">
      <c r="A711" s="21"/>
      <c r="D711" s="22"/>
      <c r="I711" s="23" t="str">
        <f aca="false">IF(E711="","",IFERROR(INDEX(Categories!$A$2:$A$200,MATCH(E711,Categories!$B$2:$B$200,0)),"Unknown"))</f>
        <v/>
      </c>
      <c r="J711" s="24" t="str">
        <f aca="false">IF(A711="","",DATE(YEAR(A711),MONTH(A711),1))</f>
        <v/>
      </c>
      <c r="K711" s="23" t="str">
        <f aca="false">IF(A711="","",IF(G711&lt;&gt;"",G711,IFERROR(INDEX(Accounts!$D$2:$D$40,MATCH(B711,Accounts!$A$2:$A$40,0)),"Household")))</f>
        <v/>
      </c>
      <c r="L711" s="25" t="str">
        <f aca="false">IF(F711="","",SUMIFS($D$2:$D$3001,$F$2:$F$3001,F711))</f>
        <v/>
      </c>
      <c r="M711" s="23" t="str">
        <f aca="false">IF(A711="","",IF(E711="","Uncategorized",IF(I711="Unknown","Unknown category",IF(AND(I711="Transfer",F711=""),"Transfer needs ID",IF(AND(F711&lt;&gt;"",ABS(N(L711))&gt;0.009),"Unmatched transfer",IF(AND(LEFT(E711,6)="Rental",K711="Household"),"Rental row needs property",""))))))</f>
        <v/>
      </c>
    </row>
    <row r="712" customFormat="false" ht="15" hidden="false" customHeight="false" outlineLevel="0" collapsed="false">
      <c r="A712" s="21"/>
      <c r="D712" s="22"/>
      <c r="I712" s="23" t="str">
        <f aca="false">IF(E712="","",IFERROR(INDEX(Categories!$A$2:$A$200,MATCH(E712,Categories!$B$2:$B$200,0)),"Unknown"))</f>
        <v/>
      </c>
      <c r="J712" s="24" t="str">
        <f aca="false">IF(A712="","",DATE(YEAR(A712),MONTH(A712),1))</f>
        <v/>
      </c>
      <c r="K712" s="23" t="str">
        <f aca="false">IF(A712="","",IF(G712&lt;&gt;"",G712,IFERROR(INDEX(Accounts!$D$2:$D$40,MATCH(B712,Accounts!$A$2:$A$40,0)),"Household")))</f>
        <v/>
      </c>
      <c r="L712" s="25" t="str">
        <f aca="false">IF(F712="","",SUMIFS($D$2:$D$3001,$F$2:$F$3001,F712))</f>
        <v/>
      </c>
      <c r="M712" s="23" t="str">
        <f aca="false">IF(A712="","",IF(E712="","Uncategorized",IF(I712="Unknown","Unknown category",IF(AND(I712="Transfer",F712=""),"Transfer needs ID",IF(AND(F712&lt;&gt;"",ABS(N(L712))&gt;0.009),"Unmatched transfer",IF(AND(LEFT(E712,6)="Rental",K712="Household"),"Rental row needs property",""))))))</f>
        <v/>
      </c>
    </row>
    <row r="713" customFormat="false" ht="15" hidden="false" customHeight="false" outlineLevel="0" collapsed="false">
      <c r="A713" s="21"/>
      <c r="D713" s="22"/>
      <c r="I713" s="23" t="str">
        <f aca="false">IF(E713="","",IFERROR(INDEX(Categories!$A$2:$A$200,MATCH(E713,Categories!$B$2:$B$200,0)),"Unknown"))</f>
        <v/>
      </c>
      <c r="J713" s="24" t="str">
        <f aca="false">IF(A713="","",DATE(YEAR(A713),MONTH(A713),1))</f>
        <v/>
      </c>
      <c r="K713" s="23" t="str">
        <f aca="false">IF(A713="","",IF(G713&lt;&gt;"",G713,IFERROR(INDEX(Accounts!$D$2:$D$40,MATCH(B713,Accounts!$A$2:$A$40,0)),"Household")))</f>
        <v/>
      </c>
      <c r="L713" s="25" t="str">
        <f aca="false">IF(F713="","",SUMIFS($D$2:$D$3001,$F$2:$F$3001,F713))</f>
        <v/>
      </c>
      <c r="M713" s="23" t="str">
        <f aca="false">IF(A713="","",IF(E713="","Uncategorized",IF(I713="Unknown","Unknown category",IF(AND(I713="Transfer",F713=""),"Transfer needs ID",IF(AND(F713&lt;&gt;"",ABS(N(L713))&gt;0.009),"Unmatched transfer",IF(AND(LEFT(E713,6)="Rental",K713="Household"),"Rental row needs property",""))))))</f>
        <v/>
      </c>
    </row>
    <row r="714" customFormat="false" ht="15" hidden="false" customHeight="false" outlineLevel="0" collapsed="false">
      <c r="A714" s="21"/>
      <c r="D714" s="22"/>
      <c r="I714" s="23" t="str">
        <f aca="false">IF(E714="","",IFERROR(INDEX(Categories!$A$2:$A$200,MATCH(E714,Categories!$B$2:$B$200,0)),"Unknown"))</f>
        <v/>
      </c>
      <c r="J714" s="24" t="str">
        <f aca="false">IF(A714="","",DATE(YEAR(A714),MONTH(A714),1))</f>
        <v/>
      </c>
      <c r="K714" s="23" t="str">
        <f aca="false">IF(A714="","",IF(G714&lt;&gt;"",G714,IFERROR(INDEX(Accounts!$D$2:$D$40,MATCH(B714,Accounts!$A$2:$A$40,0)),"Household")))</f>
        <v/>
      </c>
      <c r="L714" s="25" t="str">
        <f aca="false">IF(F714="","",SUMIFS($D$2:$D$3001,$F$2:$F$3001,F714))</f>
        <v/>
      </c>
      <c r="M714" s="23" t="str">
        <f aca="false">IF(A714="","",IF(E714="","Uncategorized",IF(I714="Unknown","Unknown category",IF(AND(I714="Transfer",F714=""),"Transfer needs ID",IF(AND(F714&lt;&gt;"",ABS(N(L714))&gt;0.009),"Unmatched transfer",IF(AND(LEFT(E714,6)="Rental",K714="Household"),"Rental row needs property",""))))))</f>
        <v/>
      </c>
    </row>
    <row r="715" customFormat="false" ht="15" hidden="false" customHeight="false" outlineLevel="0" collapsed="false">
      <c r="A715" s="21"/>
      <c r="D715" s="22"/>
      <c r="I715" s="23" t="str">
        <f aca="false">IF(E715="","",IFERROR(INDEX(Categories!$A$2:$A$200,MATCH(E715,Categories!$B$2:$B$200,0)),"Unknown"))</f>
        <v/>
      </c>
      <c r="J715" s="24" t="str">
        <f aca="false">IF(A715="","",DATE(YEAR(A715),MONTH(A715),1))</f>
        <v/>
      </c>
      <c r="K715" s="23" t="str">
        <f aca="false">IF(A715="","",IF(G715&lt;&gt;"",G715,IFERROR(INDEX(Accounts!$D$2:$D$40,MATCH(B715,Accounts!$A$2:$A$40,0)),"Household")))</f>
        <v/>
      </c>
      <c r="L715" s="25" t="str">
        <f aca="false">IF(F715="","",SUMIFS($D$2:$D$3001,$F$2:$F$3001,F715))</f>
        <v/>
      </c>
      <c r="M715" s="23" t="str">
        <f aca="false">IF(A715="","",IF(E715="","Uncategorized",IF(I715="Unknown","Unknown category",IF(AND(I715="Transfer",F715=""),"Transfer needs ID",IF(AND(F715&lt;&gt;"",ABS(N(L715))&gt;0.009),"Unmatched transfer",IF(AND(LEFT(E715,6)="Rental",K715="Household"),"Rental row needs property",""))))))</f>
        <v/>
      </c>
    </row>
    <row r="716" customFormat="false" ht="15" hidden="false" customHeight="false" outlineLevel="0" collapsed="false">
      <c r="A716" s="21"/>
      <c r="D716" s="22"/>
      <c r="I716" s="23" t="str">
        <f aca="false">IF(E716="","",IFERROR(INDEX(Categories!$A$2:$A$200,MATCH(E716,Categories!$B$2:$B$200,0)),"Unknown"))</f>
        <v/>
      </c>
      <c r="J716" s="24" t="str">
        <f aca="false">IF(A716="","",DATE(YEAR(A716),MONTH(A716),1))</f>
        <v/>
      </c>
      <c r="K716" s="23" t="str">
        <f aca="false">IF(A716="","",IF(G716&lt;&gt;"",G716,IFERROR(INDEX(Accounts!$D$2:$D$40,MATCH(B716,Accounts!$A$2:$A$40,0)),"Household")))</f>
        <v/>
      </c>
      <c r="L716" s="25" t="str">
        <f aca="false">IF(F716="","",SUMIFS($D$2:$D$3001,$F$2:$F$3001,F716))</f>
        <v/>
      </c>
      <c r="M716" s="23" t="str">
        <f aca="false">IF(A716="","",IF(E716="","Uncategorized",IF(I716="Unknown","Unknown category",IF(AND(I716="Transfer",F716=""),"Transfer needs ID",IF(AND(F716&lt;&gt;"",ABS(N(L716))&gt;0.009),"Unmatched transfer",IF(AND(LEFT(E716,6)="Rental",K716="Household"),"Rental row needs property",""))))))</f>
        <v/>
      </c>
    </row>
    <row r="717" customFormat="false" ht="15" hidden="false" customHeight="false" outlineLevel="0" collapsed="false">
      <c r="A717" s="21"/>
      <c r="D717" s="22"/>
      <c r="I717" s="23" t="str">
        <f aca="false">IF(E717="","",IFERROR(INDEX(Categories!$A$2:$A$200,MATCH(E717,Categories!$B$2:$B$200,0)),"Unknown"))</f>
        <v/>
      </c>
      <c r="J717" s="24" t="str">
        <f aca="false">IF(A717="","",DATE(YEAR(A717),MONTH(A717),1))</f>
        <v/>
      </c>
      <c r="K717" s="23" t="str">
        <f aca="false">IF(A717="","",IF(G717&lt;&gt;"",G717,IFERROR(INDEX(Accounts!$D$2:$D$40,MATCH(B717,Accounts!$A$2:$A$40,0)),"Household")))</f>
        <v/>
      </c>
      <c r="L717" s="25" t="str">
        <f aca="false">IF(F717="","",SUMIFS($D$2:$D$3001,$F$2:$F$3001,F717))</f>
        <v/>
      </c>
      <c r="M717" s="23" t="str">
        <f aca="false">IF(A717="","",IF(E717="","Uncategorized",IF(I717="Unknown","Unknown category",IF(AND(I717="Transfer",F717=""),"Transfer needs ID",IF(AND(F717&lt;&gt;"",ABS(N(L717))&gt;0.009),"Unmatched transfer",IF(AND(LEFT(E717,6)="Rental",K717="Household"),"Rental row needs property",""))))))</f>
        <v/>
      </c>
    </row>
    <row r="718" customFormat="false" ht="15" hidden="false" customHeight="false" outlineLevel="0" collapsed="false">
      <c r="A718" s="21"/>
      <c r="D718" s="22"/>
      <c r="I718" s="23" t="str">
        <f aca="false">IF(E718="","",IFERROR(INDEX(Categories!$A$2:$A$200,MATCH(E718,Categories!$B$2:$B$200,0)),"Unknown"))</f>
        <v/>
      </c>
      <c r="J718" s="24" t="str">
        <f aca="false">IF(A718="","",DATE(YEAR(A718),MONTH(A718),1))</f>
        <v/>
      </c>
      <c r="K718" s="23" t="str">
        <f aca="false">IF(A718="","",IF(G718&lt;&gt;"",G718,IFERROR(INDEX(Accounts!$D$2:$D$40,MATCH(B718,Accounts!$A$2:$A$40,0)),"Household")))</f>
        <v/>
      </c>
      <c r="L718" s="25" t="str">
        <f aca="false">IF(F718="","",SUMIFS($D$2:$D$3001,$F$2:$F$3001,F718))</f>
        <v/>
      </c>
      <c r="M718" s="23" t="str">
        <f aca="false">IF(A718="","",IF(E718="","Uncategorized",IF(I718="Unknown","Unknown category",IF(AND(I718="Transfer",F718=""),"Transfer needs ID",IF(AND(F718&lt;&gt;"",ABS(N(L718))&gt;0.009),"Unmatched transfer",IF(AND(LEFT(E718,6)="Rental",K718="Household"),"Rental row needs property",""))))))</f>
        <v/>
      </c>
    </row>
    <row r="719" customFormat="false" ht="15" hidden="false" customHeight="false" outlineLevel="0" collapsed="false">
      <c r="A719" s="21"/>
      <c r="D719" s="22"/>
      <c r="I719" s="23" t="str">
        <f aca="false">IF(E719="","",IFERROR(INDEX(Categories!$A$2:$A$200,MATCH(E719,Categories!$B$2:$B$200,0)),"Unknown"))</f>
        <v/>
      </c>
      <c r="J719" s="24" t="str">
        <f aca="false">IF(A719="","",DATE(YEAR(A719),MONTH(A719),1))</f>
        <v/>
      </c>
      <c r="K719" s="23" t="str">
        <f aca="false">IF(A719="","",IF(G719&lt;&gt;"",G719,IFERROR(INDEX(Accounts!$D$2:$D$40,MATCH(B719,Accounts!$A$2:$A$40,0)),"Household")))</f>
        <v/>
      </c>
      <c r="L719" s="25" t="str">
        <f aca="false">IF(F719="","",SUMIFS($D$2:$D$3001,$F$2:$F$3001,F719))</f>
        <v/>
      </c>
      <c r="M719" s="23" t="str">
        <f aca="false">IF(A719="","",IF(E719="","Uncategorized",IF(I719="Unknown","Unknown category",IF(AND(I719="Transfer",F719=""),"Transfer needs ID",IF(AND(F719&lt;&gt;"",ABS(N(L719))&gt;0.009),"Unmatched transfer",IF(AND(LEFT(E719,6)="Rental",K719="Household"),"Rental row needs property",""))))))</f>
        <v/>
      </c>
    </row>
    <row r="720" customFormat="false" ht="15" hidden="false" customHeight="false" outlineLevel="0" collapsed="false">
      <c r="A720" s="21"/>
      <c r="D720" s="22"/>
      <c r="I720" s="23" t="str">
        <f aca="false">IF(E720="","",IFERROR(INDEX(Categories!$A$2:$A$200,MATCH(E720,Categories!$B$2:$B$200,0)),"Unknown"))</f>
        <v/>
      </c>
      <c r="J720" s="24" t="str">
        <f aca="false">IF(A720="","",DATE(YEAR(A720),MONTH(A720),1))</f>
        <v/>
      </c>
      <c r="K720" s="23" t="str">
        <f aca="false">IF(A720="","",IF(G720&lt;&gt;"",G720,IFERROR(INDEX(Accounts!$D$2:$D$40,MATCH(B720,Accounts!$A$2:$A$40,0)),"Household")))</f>
        <v/>
      </c>
      <c r="L720" s="25" t="str">
        <f aca="false">IF(F720="","",SUMIFS($D$2:$D$3001,$F$2:$F$3001,F720))</f>
        <v/>
      </c>
      <c r="M720" s="23" t="str">
        <f aca="false">IF(A720="","",IF(E720="","Uncategorized",IF(I720="Unknown","Unknown category",IF(AND(I720="Transfer",F720=""),"Transfer needs ID",IF(AND(F720&lt;&gt;"",ABS(N(L720))&gt;0.009),"Unmatched transfer",IF(AND(LEFT(E720,6)="Rental",K720="Household"),"Rental row needs property",""))))))</f>
        <v/>
      </c>
    </row>
    <row r="721" customFormat="false" ht="15" hidden="false" customHeight="false" outlineLevel="0" collapsed="false">
      <c r="A721" s="21"/>
      <c r="D721" s="22"/>
      <c r="I721" s="23" t="str">
        <f aca="false">IF(E721="","",IFERROR(INDEX(Categories!$A$2:$A$200,MATCH(E721,Categories!$B$2:$B$200,0)),"Unknown"))</f>
        <v/>
      </c>
      <c r="J721" s="24" t="str">
        <f aca="false">IF(A721="","",DATE(YEAR(A721),MONTH(A721),1))</f>
        <v/>
      </c>
      <c r="K721" s="23" t="str">
        <f aca="false">IF(A721="","",IF(G721&lt;&gt;"",G721,IFERROR(INDEX(Accounts!$D$2:$D$40,MATCH(B721,Accounts!$A$2:$A$40,0)),"Household")))</f>
        <v/>
      </c>
      <c r="L721" s="25" t="str">
        <f aca="false">IF(F721="","",SUMIFS($D$2:$D$3001,$F$2:$F$3001,F721))</f>
        <v/>
      </c>
      <c r="M721" s="23" t="str">
        <f aca="false">IF(A721="","",IF(E721="","Uncategorized",IF(I721="Unknown","Unknown category",IF(AND(I721="Transfer",F721=""),"Transfer needs ID",IF(AND(F721&lt;&gt;"",ABS(N(L721))&gt;0.009),"Unmatched transfer",IF(AND(LEFT(E721,6)="Rental",K721="Household"),"Rental row needs property",""))))))</f>
        <v/>
      </c>
    </row>
    <row r="722" customFormat="false" ht="15" hidden="false" customHeight="false" outlineLevel="0" collapsed="false">
      <c r="A722" s="21"/>
      <c r="D722" s="22"/>
      <c r="I722" s="23" t="str">
        <f aca="false">IF(E722="","",IFERROR(INDEX(Categories!$A$2:$A$200,MATCH(E722,Categories!$B$2:$B$200,0)),"Unknown"))</f>
        <v/>
      </c>
      <c r="J722" s="24" t="str">
        <f aca="false">IF(A722="","",DATE(YEAR(A722),MONTH(A722),1))</f>
        <v/>
      </c>
      <c r="K722" s="23" t="str">
        <f aca="false">IF(A722="","",IF(G722&lt;&gt;"",G722,IFERROR(INDEX(Accounts!$D$2:$D$40,MATCH(B722,Accounts!$A$2:$A$40,0)),"Household")))</f>
        <v/>
      </c>
      <c r="L722" s="25" t="str">
        <f aca="false">IF(F722="","",SUMIFS($D$2:$D$3001,$F$2:$F$3001,F722))</f>
        <v/>
      </c>
      <c r="M722" s="23" t="str">
        <f aca="false">IF(A722="","",IF(E722="","Uncategorized",IF(I722="Unknown","Unknown category",IF(AND(I722="Transfer",F722=""),"Transfer needs ID",IF(AND(F722&lt;&gt;"",ABS(N(L722))&gt;0.009),"Unmatched transfer",IF(AND(LEFT(E722,6)="Rental",K722="Household"),"Rental row needs property",""))))))</f>
        <v/>
      </c>
    </row>
    <row r="723" customFormat="false" ht="15" hidden="false" customHeight="false" outlineLevel="0" collapsed="false">
      <c r="A723" s="21"/>
      <c r="D723" s="22"/>
      <c r="I723" s="23" t="str">
        <f aca="false">IF(E723="","",IFERROR(INDEX(Categories!$A$2:$A$200,MATCH(E723,Categories!$B$2:$B$200,0)),"Unknown"))</f>
        <v/>
      </c>
      <c r="J723" s="24" t="str">
        <f aca="false">IF(A723="","",DATE(YEAR(A723),MONTH(A723),1))</f>
        <v/>
      </c>
      <c r="K723" s="23" t="str">
        <f aca="false">IF(A723="","",IF(G723&lt;&gt;"",G723,IFERROR(INDEX(Accounts!$D$2:$D$40,MATCH(B723,Accounts!$A$2:$A$40,0)),"Household")))</f>
        <v/>
      </c>
      <c r="L723" s="25" t="str">
        <f aca="false">IF(F723="","",SUMIFS($D$2:$D$3001,$F$2:$F$3001,F723))</f>
        <v/>
      </c>
      <c r="M723" s="23" t="str">
        <f aca="false">IF(A723="","",IF(E723="","Uncategorized",IF(I723="Unknown","Unknown category",IF(AND(I723="Transfer",F723=""),"Transfer needs ID",IF(AND(F723&lt;&gt;"",ABS(N(L723))&gt;0.009),"Unmatched transfer",IF(AND(LEFT(E723,6)="Rental",K723="Household"),"Rental row needs property",""))))))</f>
        <v/>
      </c>
    </row>
    <row r="724" customFormat="false" ht="15" hidden="false" customHeight="false" outlineLevel="0" collapsed="false">
      <c r="A724" s="21"/>
      <c r="D724" s="22"/>
      <c r="I724" s="23" t="str">
        <f aca="false">IF(E724="","",IFERROR(INDEX(Categories!$A$2:$A$200,MATCH(E724,Categories!$B$2:$B$200,0)),"Unknown"))</f>
        <v/>
      </c>
      <c r="J724" s="24" t="str">
        <f aca="false">IF(A724="","",DATE(YEAR(A724),MONTH(A724),1))</f>
        <v/>
      </c>
      <c r="K724" s="23" t="str">
        <f aca="false">IF(A724="","",IF(G724&lt;&gt;"",G724,IFERROR(INDEX(Accounts!$D$2:$D$40,MATCH(B724,Accounts!$A$2:$A$40,0)),"Household")))</f>
        <v/>
      </c>
      <c r="L724" s="25" t="str">
        <f aca="false">IF(F724="","",SUMIFS($D$2:$D$3001,$F$2:$F$3001,F724))</f>
        <v/>
      </c>
      <c r="M724" s="23" t="str">
        <f aca="false">IF(A724="","",IF(E724="","Uncategorized",IF(I724="Unknown","Unknown category",IF(AND(I724="Transfer",F724=""),"Transfer needs ID",IF(AND(F724&lt;&gt;"",ABS(N(L724))&gt;0.009),"Unmatched transfer",IF(AND(LEFT(E724,6)="Rental",K724="Household"),"Rental row needs property",""))))))</f>
        <v/>
      </c>
    </row>
    <row r="725" customFormat="false" ht="15" hidden="false" customHeight="false" outlineLevel="0" collapsed="false">
      <c r="A725" s="21"/>
      <c r="D725" s="22"/>
      <c r="I725" s="23" t="str">
        <f aca="false">IF(E725="","",IFERROR(INDEX(Categories!$A$2:$A$200,MATCH(E725,Categories!$B$2:$B$200,0)),"Unknown"))</f>
        <v/>
      </c>
      <c r="J725" s="24" t="str">
        <f aca="false">IF(A725="","",DATE(YEAR(A725),MONTH(A725),1))</f>
        <v/>
      </c>
      <c r="K725" s="23" t="str">
        <f aca="false">IF(A725="","",IF(G725&lt;&gt;"",G725,IFERROR(INDEX(Accounts!$D$2:$D$40,MATCH(B725,Accounts!$A$2:$A$40,0)),"Household")))</f>
        <v/>
      </c>
      <c r="L725" s="25" t="str">
        <f aca="false">IF(F725="","",SUMIFS($D$2:$D$3001,$F$2:$F$3001,F725))</f>
        <v/>
      </c>
      <c r="M725" s="23" t="str">
        <f aca="false">IF(A725="","",IF(E725="","Uncategorized",IF(I725="Unknown","Unknown category",IF(AND(I725="Transfer",F725=""),"Transfer needs ID",IF(AND(F725&lt;&gt;"",ABS(N(L725))&gt;0.009),"Unmatched transfer",IF(AND(LEFT(E725,6)="Rental",K725="Household"),"Rental row needs property",""))))))</f>
        <v/>
      </c>
    </row>
    <row r="726" customFormat="false" ht="15" hidden="false" customHeight="false" outlineLevel="0" collapsed="false">
      <c r="A726" s="21"/>
      <c r="D726" s="22"/>
      <c r="I726" s="23" t="str">
        <f aca="false">IF(E726="","",IFERROR(INDEX(Categories!$A$2:$A$200,MATCH(E726,Categories!$B$2:$B$200,0)),"Unknown"))</f>
        <v/>
      </c>
      <c r="J726" s="24" t="str">
        <f aca="false">IF(A726="","",DATE(YEAR(A726),MONTH(A726),1))</f>
        <v/>
      </c>
      <c r="K726" s="23" t="str">
        <f aca="false">IF(A726="","",IF(G726&lt;&gt;"",G726,IFERROR(INDEX(Accounts!$D$2:$D$40,MATCH(B726,Accounts!$A$2:$A$40,0)),"Household")))</f>
        <v/>
      </c>
      <c r="L726" s="25" t="str">
        <f aca="false">IF(F726="","",SUMIFS($D$2:$D$3001,$F$2:$F$3001,F726))</f>
        <v/>
      </c>
      <c r="M726" s="23" t="str">
        <f aca="false">IF(A726="","",IF(E726="","Uncategorized",IF(I726="Unknown","Unknown category",IF(AND(I726="Transfer",F726=""),"Transfer needs ID",IF(AND(F726&lt;&gt;"",ABS(N(L726))&gt;0.009),"Unmatched transfer",IF(AND(LEFT(E726,6)="Rental",K726="Household"),"Rental row needs property",""))))))</f>
        <v/>
      </c>
    </row>
    <row r="727" customFormat="false" ht="15" hidden="false" customHeight="false" outlineLevel="0" collapsed="false">
      <c r="A727" s="21"/>
      <c r="D727" s="22"/>
      <c r="I727" s="23" t="str">
        <f aca="false">IF(E727="","",IFERROR(INDEX(Categories!$A$2:$A$200,MATCH(E727,Categories!$B$2:$B$200,0)),"Unknown"))</f>
        <v/>
      </c>
      <c r="J727" s="24" t="str">
        <f aca="false">IF(A727="","",DATE(YEAR(A727),MONTH(A727),1))</f>
        <v/>
      </c>
      <c r="K727" s="23" t="str">
        <f aca="false">IF(A727="","",IF(G727&lt;&gt;"",G727,IFERROR(INDEX(Accounts!$D$2:$D$40,MATCH(B727,Accounts!$A$2:$A$40,0)),"Household")))</f>
        <v/>
      </c>
      <c r="L727" s="25" t="str">
        <f aca="false">IF(F727="","",SUMIFS($D$2:$D$3001,$F$2:$F$3001,F727))</f>
        <v/>
      </c>
      <c r="M727" s="23" t="str">
        <f aca="false">IF(A727="","",IF(E727="","Uncategorized",IF(I727="Unknown","Unknown category",IF(AND(I727="Transfer",F727=""),"Transfer needs ID",IF(AND(F727&lt;&gt;"",ABS(N(L727))&gt;0.009),"Unmatched transfer",IF(AND(LEFT(E727,6)="Rental",K727="Household"),"Rental row needs property",""))))))</f>
        <v/>
      </c>
    </row>
    <row r="728" customFormat="false" ht="15" hidden="false" customHeight="false" outlineLevel="0" collapsed="false">
      <c r="A728" s="21"/>
      <c r="D728" s="22"/>
      <c r="I728" s="23" t="str">
        <f aca="false">IF(E728="","",IFERROR(INDEX(Categories!$A$2:$A$200,MATCH(E728,Categories!$B$2:$B$200,0)),"Unknown"))</f>
        <v/>
      </c>
      <c r="J728" s="24" t="str">
        <f aca="false">IF(A728="","",DATE(YEAR(A728),MONTH(A728),1))</f>
        <v/>
      </c>
      <c r="K728" s="23" t="str">
        <f aca="false">IF(A728="","",IF(G728&lt;&gt;"",G728,IFERROR(INDEX(Accounts!$D$2:$D$40,MATCH(B728,Accounts!$A$2:$A$40,0)),"Household")))</f>
        <v/>
      </c>
      <c r="L728" s="25" t="str">
        <f aca="false">IF(F728="","",SUMIFS($D$2:$D$3001,$F$2:$F$3001,F728))</f>
        <v/>
      </c>
      <c r="M728" s="23" t="str">
        <f aca="false">IF(A728="","",IF(E728="","Uncategorized",IF(I728="Unknown","Unknown category",IF(AND(I728="Transfer",F728=""),"Transfer needs ID",IF(AND(F728&lt;&gt;"",ABS(N(L728))&gt;0.009),"Unmatched transfer",IF(AND(LEFT(E728,6)="Rental",K728="Household"),"Rental row needs property",""))))))</f>
        <v/>
      </c>
    </row>
    <row r="729" customFormat="false" ht="15" hidden="false" customHeight="false" outlineLevel="0" collapsed="false">
      <c r="A729" s="21"/>
      <c r="D729" s="22"/>
      <c r="I729" s="23" t="str">
        <f aca="false">IF(E729="","",IFERROR(INDEX(Categories!$A$2:$A$200,MATCH(E729,Categories!$B$2:$B$200,0)),"Unknown"))</f>
        <v/>
      </c>
      <c r="J729" s="24" t="str">
        <f aca="false">IF(A729="","",DATE(YEAR(A729),MONTH(A729),1))</f>
        <v/>
      </c>
      <c r="K729" s="23" t="str">
        <f aca="false">IF(A729="","",IF(G729&lt;&gt;"",G729,IFERROR(INDEX(Accounts!$D$2:$D$40,MATCH(B729,Accounts!$A$2:$A$40,0)),"Household")))</f>
        <v/>
      </c>
      <c r="L729" s="25" t="str">
        <f aca="false">IF(F729="","",SUMIFS($D$2:$D$3001,$F$2:$F$3001,F729))</f>
        <v/>
      </c>
      <c r="M729" s="23" t="str">
        <f aca="false">IF(A729="","",IF(E729="","Uncategorized",IF(I729="Unknown","Unknown category",IF(AND(I729="Transfer",F729=""),"Transfer needs ID",IF(AND(F729&lt;&gt;"",ABS(N(L729))&gt;0.009),"Unmatched transfer",IF(AND(LEFT(E729,6)="Rental",K729="Household"),"Rental row needs property",""))))))</f>
        <v/>
      </c>
    </row>
    <row r="730" customFormat="false" ht="15" hidden="false" customHeight="false" outlineLevel="0" collapsed="false">
      <c r="A730" s="21"/>
      <c r="D730" s="22"/>
      <c r="I730" s="23" t="str">
        <f aca="false">IF(E730="","",IFERROR(INDEX(Categories!$A$2:$A$200,MATCH(E730,Categories!$B$2:$B$200,0)),"Unknown"))</f>
        <v/>
      </c>
      <c r="J730" s="24" t="str">
        <f aca="false">IF(A730="","",DATE(YEAR(A730),MONTH(A730),1))</f>
        <v/>
      </c>
      <c r="K730" s="23" t="str">
        <f aca="false">IF(A730="","",IF(G730&lt;&gt;"",G730,IFERROR(INDEX(Accounts!$D$2:$D$40,MATCH(B730,Accounts!$A$2:$A$40,0)),"Household")))</f>
        <v/>
      </c>
      <c r="L730" s="25" t="str">
        <f aca="false">IF(F730="","",SUMIFS($D$2:$D$3001,$F$2:$F$3001,F730))</f>
        <v/>
      </c>
      <c r="M730" s="23" t="str">
        <f aca="false">IF(A730="","",IF(E730="","Uncategorized",IF(I730="Unknown","Unknown category",IF(AND(I730="Transfer",F730=""),"Transfer needs ID",IF(AND(F730&lt;&gt;"",ABS(N(L730))&gt;0.009),"Unmatched transfer",IF(AND(LEFT(E730,6)="Rental",K730="Household"),"Rental row needs property",""))))))</f>
        <v/>
      </c>
    </row>
    <row r="731" customFormat="false" ht="15" hidden="false" customHeight="false" outlineLevel="0" collapsed="false">
      <c r="A731" s="21"/>
      <c r="D731" s="22"/>
      <c r="I731" s="23" t="str">
        <f aca="false">IF(E731="","",IFERROR(INDEX(Categories!$A$2:$A$200,MATCH(E731,Categories!$B$2:$B$200,0)),"Unknown"))</f>
        <v/>
      </c>
      <c r="J731" s="24" t="str">
        <f aca="false">IF(A731="","",DATE(YEAR(A731),MONTH(A731),1))</f>
        <v/>
      </c>
      <c r="K731" s="23" t="str">
        <f aca="false">IF(A731="","",IF(G731&lt;&gt;"",G731,IFERROR(INDEX(Accounts!$D$2:$D$40,MATCH(B731,Accounts!$A$2:$A$40,0)),"Household")))</f>
        <v/>
      </c>
      <c r="L731" s="25" t="str">
        <f aca="false">IF(F731="","",SUMIFS($D$2:$D$3001,$F$2:$F$3001,F731))</f>
        <v/>
      </c>
      <c r="M731" s="23" t="str">
        <f aca="false">IF(A731="","",IF(E731="","Uncategorized",IF(I731="Unknown","Unknown category",IF(AND(I731="Transfer",F731=""),"Transfer needs ID",IF(AND(F731&lt;&gt;"",ABS(N(L731))&gt;0.009),"Unmatched transfer",IF(AND(LEFT(E731,6)="Rental",K731="Household"),"Rental row needs property",""))))))</f>
        <v/>
      </c>
    </row>
    <row r="732" customFormat="false" ht="15" hidden="false" customHeight="false" outlineLevel="0" collapsed="false">
      <c r="A732" s="21"/>
      <c r="D732" s="22"/>
      <c r="I732" s="23" t="str">
        <f aca="false">IF(E732="","",IFERROR(INDEX(Categories!$A$2:$A$200,MATCH(E732,Categories!$B$2:$B$200,0)),"Unknown"))</f>
        <v/>
      </c>
      <c r="J732" s="24" t="str">
        <f aca="false">IF(A732="","",DATE(YEAR(A732),MONTH(A732),1))</f>
        <v/>
      </c>
      <c r="K732" s="23" t="str">
        <f aca="false">IF(A732="","",IF(G732&lt;&gt;"",G732,IFERROR(INDEX(Accounts!$D$2:$D$40,MATCH(B732,Accounts!$A$2:$A$40,0)),"Household")))</f>
        <v/>
      </c>
      <c r="L732" s="25" t="str">
        <f aca="false">IF(F732="","",SUMIFS($D$2:$D$3001,$F$2:$F$3001,F732))</f>
        <v/>
      </c>
      <c r="M732" s="23" t="str">
        <f aca="false">IF(A732="","",IF(E732="","Uncategorized",IF(I732="Unknown","Unknown category",IF(AND(I732="Transfer",F732=""),"Transfer needs ID",IF(AND(F732&lt;&gt;"",ABS(N(L732))&gt;0.009),"Unmatched transfer",IF(AND(LEFT(E732,6)="Rental",K732="Household"),"Rental row needs property",""))))))</f>
        <v/>
      </c>
    </row>
    <row r="733" customFormat="false" ht="15" hidden="false" customHeight="false" outlineLevel="0" collapsed="false">
      <c r="A733" s="21"/>
      <c r="D733" s="22"/>
      <c r="I733" s="23" t="str">
        <f aca="false">IF(E733="","",IFERROR(INDEX(Categories!$A$2:$A$200,MATCH(E733,Categories!$B$2:$B$200,0)),"Unknown"))</f>
        <v/>
      </c>
      <c r="J733" s="24" t="str">
        <f aca="false">IF(A733="","",DATE(YEAR(A733),MONTH(A733),1))</f>
        <v/>
      </c>
      <c r="K733" s="23" t="str">
        <f aca="false">IF(A733="","",IF(G733&lt;&gt;"",G733,IFERROR(INDEX(Accounts!$D$2:$D$40,MATCH(B733,Accounts!$A$2:$A$40,0)),"Household")))</f>
        <v/>
      </c>
      <c r="L733" s="25" t="str">
        <f aca="false">IF(F733="","",SUMIFS($D$2:$D$3001,$F$2:$F$3001,F733))</f>
        <v/>
      </c>
      <c r="M733" s="23" t="str">
        <f aca="false">IF(A733="","",IF(E733="","Uncategorized",IF(I733="Unknown","Unknown category",IF(AND(I733="Transfer",F733=""),"Transfer needs ID",IF(AND(F733&lt;&gt;"",ABS(N(L733))&gt;0.009),"Unmatched transfer",IF(AND(LEFT(E733,6)="Rental",K733="Household"),"Rental row needs property",""))))))</f>
        <v/>
      </c>
    </row>
    <row r="734" customFormat="false" ht="15" hidden="false" customHeight="false" outlineLevel="0" collapsed="false">
      <c r="A734" s="21"/>
      <c r="D734" s="22"/>
      <c r="I734" s="23" t="str">
        <f aca="false">IF(E734="","",IFERROR(INDEX(Categories!$A$2:$A$200,MATCH(E734,Categories!$B$2:$B$200,0)),"Unknown"))</f>
        <v/>
      </c>
      <c r="J734" s="24" t="str">
        <f aca="false">IF(A734="","",DATE(YEAR(A734),MONTH(A734),1))</f>
        <v/>
      </c>
      <c r="K734" s="23" t="str">
        <f aca="false">IF(A734="","",IF(G734&lt;&gt;"",G734,IFERROR(INDEX(Accounts!$D$2:$D$40,MATCH(B734,Accounts!$A$2:$A$40,0)),"Household")))</f>
        <v/>
      </c>
      <c r="L734" s="25" t="str">
        <f aca="false">IF(F734="","",SUMIFS($D$2:$D$3001,$F$2:$F$3001,F734))</f>
        <v/>
      </c>
      <c r="M734" s="23" t="str">
        <f aca="false">IF(A734="","",IF(E734="","Uncategorized",IF(I734="Unknown","Unknown category",IF(AND(I734="Transfer",F734=""),"Transfer needs ID",IF(AND(F734&lt;&gt;"",ABS(N(L734))&gt;0.009),"Unmatched transfer",IF(AND(LEFT(E734,6)="Rental",K734="Household"),"Rental row needs property",""))))))</f>
        <v/>
      </c>
    </row>
    <row r="735" customFormat="false" ht="15" hidden="false" customHeight="false" outlineLevel="0" collapsed="false">
      <c r="A735" s="21"/>
      <c r="D735" s="22"/>
      <c r="I735" s="23" t="str">
        <f aca="false">IF(E735="","",IFERROR(INDEX(Categories!$A$2:$A$200,MATCH(E735,Categories!$B$2:$B$200,0)),"Unknown"))</f>
        <v/>
      </c>
      <c r="J735" s="24" t="str">
        <f aca="false">IF(A735="","",DATE(YEAR(A735),MONTH(A735),1))</f>
        <v/>
      </c>
      <c r="K735" s="23" t="str">
        <f aca="false">IF(A735="","",IF(G735&lt;&gt;"",G735,IFERROR(INDEX(Accounts!$D$2:$D$40,MATCH(B735,Accounts!$A$2:$A$40,0)),"Household")))</f>
        <v/>
      </c>
      <c r="L735" s="25" t="str">
        <f aca="false">IF(F735="","",SUMIFS($D$2:$D$3001,$F$2:$F$3001,F735))</f>
        <v/>
      </c>
      <c r="M735" s="23" t="str">
        <f aca="false">IF(A735="","",IF(E735="","Uncategorized",IF(I735="Unknown","Unknown category",IF(AND(I735="Transfer",F735=""),"Transfer needs ID",IF(AND(F735&lt;&gt;"",ABS(N(L735))&gt;0.009),"Unmatched transfer",IF(AND(LEFT(E735,6)="Rental",K735="Household"),"Rental row needs property",""))))))</f>
        <v/>
      </c>
    </row>
    <row r="736" customFormat="false" ht="15" hidden="false" customHeight="false" outlineLevel="0" collapsed="false">
      <c r="A736" s="21"/>
      <c r="D736" s="22"/>
      <c r="I736" s="23" t="str">
        <f aca="false">IF(E736="","",IFERROR(INDEX(Categories!$A$2:$A$200,MATCH(E736,Categories!$B$2:$B$200,0)),"Unknown"))</f>
        <v/>
      </c>
      <c r="J736" s="24" t="str">
        <f aca="false">IF(A736="","",DATE(YEAR(A736),MONTH(A736),1))</f>
        <v/>
      </c>
      <c r="K736" s="23" t="str">
        <f aca="false">IF(A736="","",IF(G736&lt;&gt;"",G736,IFERROR(INDEX(Accounts!$D$2:$D$40,MATCH(B736,Accounts!$A$2:$A$40,0)),"Household")))</f>
        <v/>
      </c>
      <c r="L736" s="25" t="str">
        <f aca="false">IF(F736="","",SUMIFS($D$2:$D$3001,$F$2:$F$3001,F736))</f>
        <v/>
      </c>
      <c r="M736" s="23" t="str">
        <f aca="false">IF(A736="","",IF(E736="","Uncategorized",IF(I736="Unknown","Unknown category",IF(AND(I736="Transfer",F736=""),"Transfer needs ID",IF(AND(F736&lt;&gt;"",ABS(N(L736))&gt;0.009),"Unmatched transfer",IF(AND(LEFT(E736,6)="Rental",K736="Household"),"Rental row needs property",""))))))</f>
        <v/>
      </c>
    </row>
    <row r="737" customFormat="false" ht="15" hidden="false" customHeight="false" outlineLevel="0" collapsed="false">
      <c r="A737" s="21"/>
      <c r="D737" s="22"/>
      <c r="I737" s="23" t="str">
        <f aca="false">IF(E737="","",IFERROR(INDEX(Categories!$A$2:$A$200,MATCH(E737,Categories!$B$2:$B$200,0)),"Unknown"))</f>
        <v/>
      </c>
      <c r="J737" s="24" t="str">
        <f aca="false">IF(A737="","",DATE(YEAR(A737),MONTH(A737),1))</f>
        <v/>
      </c>
      <c r="K737" s="23" t="str">
        <f aca="false">IF(A737="","",IF(G737&lt;&gt;"",G737,IFERROR(INDEX(Accounts!$D$2:$D$40,MATCH(B737,Accounts!$A$2:$A$40,0)),"Household")))</f>
        <v/>
      </c>
      <c r="L737" s="25" t="str">
        <f aca="false">IF(F737="","",SUMIFS($D$2:$D$3001,$F$2:$F$3001,F737))</f>
        <v/>
      </c>
      <c r="M737" s="23" t="str">
        <f aca="false">IF(A737="","",IF(E737="","Uncategorized",IF(I737="Unknown","Unknown category",IF(AND(I737="Transfer",F737=""),"Transfer needs ID",IF(AND(F737&lt;&gt;"",ABS(N(L737))&gt;0.009),"Unmatched transfer",IF(AND(LEFT(E737,6)="Rental",K737="Household"),"Rental row needs property",""))))))</f>
        <v/>
      </c>
    </row>
    <row r="738" customFormat="false" ht="15" hidden="false" customHeight="false" outlineLevel="0" collapsed="false">
      <c r="A738" s="21"/>
      <c r="D738" s="22"/>
      <c r="I738" s="23" t="str">
        <f aca="false">IF(E738="","",IFERROR(INDEX(Categories!$A$2:$A$200,MATCH(E738,Categories!$B$2:$B$200,0)),"Unknown"))</f>
        <v/>
      </c>
      <c r="J738" s="24" t="str">
        <f aca="false">IF(A738="","",DATE(YEAR(A738),MONTH(A738),1))</f>
        <v/>
      </c>
      <c r="K738" s="23" t="str">
        <f aca="false">IF(A738="","",IF(G738&lt;&gt;"",G738,IFERROR(INDEX(Accounts!$D$2:$D$40,MATCH(B738,Accounts!$A$2:$A$40,0)),"Household")))</f>
        <v/>
      </c>
      <c r="L738" s="25" t="str">
        <f aca="false">IF(F738="","",SUMIFS($D$2:$D$3001,$F$2:$F$3001,F738))</f>
        <v/>
      </c>
      <c r="M738" s="23" t="str">
        <f aca="false">IF(A738="","",IF(E738="","Uncategorized",IF(I738="Unknown","Unknown category",IF(AND(I738="Transfer",F738=""),"Transfer needs ID",IF(AND(F738&lt;&gt;"",ABS(N(L738))&gt;0.009),"Unmatched transfer",IF(AND(LEFT(E738,6)="Rental",K738="Household"),"Rental row needs property",""))))))</f>
        <v/>
      </c>
    </row>
    <row r="739" customFormat="false" ht="15" hidden="false" customHeight="false" outlineLevel="0" collapsed="false">
      <c r="A739" s="21"/>
      <c r="D739" s="22"/>
      <c r="I739" s="23" t="str">
        <f aca="false">IF(E739="","",IFERROR(INDEX(Categories!$A$2:$A$200,MATCH(E739,Categories!$B$2:$B$200,0)),"Unknown"))</f>
        <v/>
      </c>
      <c r="J739" s="24" t="str">
        <f aca="false">IF(A739="","",DATE(YEAR(A739),MONTH(A739),1))</f>
        <v/>
      </c>
      <c r="K739" s="23" t="str">
        <f aca="false">IF(A739="","",IF(G739&lt;&gt;"",G739,IFERROR(INDEX(Accounts!$D$2:$D$40,MATCH(B739,Accounts!$A$2:$A$40,0)),"Household")))</f>
        <v/>
      </c>
      <c r="L739" s="25" t="str">
        <f aca="false">IF(F739="","",SUMIFS($D$2:$D$3001,$F$2:$F$3001,F739))</f>
        <v/>
      </c>
      <c r="M739" s="23" t="str">
        <f aca="false">IF(A739="","",IF(E739="","Uncategorized",IF(I739="Unknown","Unknown category",IF(AND(I739="Transfer",F739=""),"Transfer needs ID",IF(AND(F739&lt;&gt;"",ABS(N(L739))&gt;0.009),"Unmatched transfer",IF(AND(LEFT(E739,6)="Rental",K739="Household"),"Rental row needs property",""))))))</f>
        <v/>
      </c>
    </row>
    <row r="740" customFormat="false" ht="15" hidden="false" customHeight="false" outlineLevel="0" collapsed="false">
      <c r="A740" s="21"/>
      <c r="D740" s="22"/>
      <c r="I740" s="23" t="str">
        <f aca="false">IF(E740="","",IFERROR(INDEX(Categories!$A$2:$A$200,MATCH(E740,Categories!$B$2:$B$200,0)),"Unknown"))</f>
        <v/>
      </c>
      <c r="J740" s="24" t="str">
        <f aca="false">IF(A740="","",DATE(YEAR(A740),MONTH(A740),1))</f>
        <v/>
      </c>
      <c r="K740" s="23" t="str">
        <f aca="false">IF(A740="","",IF(G740&lt;&gt;"",G740,IFERROR(INDEX(Accounts!$D$2:$D$40,MATCH(B740,Accounts!$A$2:$A$40,0)),"Household")))</f>
        <v/>
      </c>
      <c r="L740" s="25" t="str">
        <f aca="false">IF(F740="","",SUMIFS($D$2:$D$3001,$F$2:$F$3001,F740))</f>
        <v/>
      </c>
      <c r="M740" s="23" t="str">
        <f aca="false">IF(A740="","",IF(E740="","Uncategorized",IF(I740="Unknown","Unknown category",IF(AND(I740="Transfer",F740=""),"Transfer needs ID",IF(AND(F740&lt;&gt;"",ABS(N(L740))&gt;0.009),"Unmatched transfer",IF(AND(LEFT(E740,6)="Rental",K740="Household"),"Rental row needs property",""))))))</f>
        <v/>
      </c>
    </row>
    <row r="741" customFormat="false" ht="15" hidden="false" customHeight="false" outlineLevel="0" collapsed="false">
      <c r="A741" s="21"/>
      <c r="D741" s="22"/>
      <c r="I741" s="23" t="str">
        <f aca="false">IF(E741="","",IFERROR(INDEX(Categories!$A$2:$A$200,MATCH(E741,Categories!$B$2:$B$200,0)),"Unknown"))</f>
        <v/>
      </c>
      <c r="J741" s="24" t="str">
        <f aca="false">IF(A741="","",DATE(YEAR(A741),MONTH(A741),1))</f>
        <v/>
      </c>
      <c r="K741" s="23" t="str">
        <f aca="false">IF(A741="","",IF(G741&lt;&gt;"",G741,IFERROR(INDEX(Accounts!$D$2:$D$40,MATCH(B741,Accounts!$A$2:$A$40,0)),"Household")))</f>
        <v/>
      </c>
      <c r="L741" s="25" t="str">
        <f aca="false">IF(F741="","",SUMIFS($D$2:$D$3001,$F$2:$F$3001,F741))</f>
        <v/>
      </c>
      <c r="M741" s="23" t="str">
        <f aca="false">IF(A741="","",IF(E741="","Uncategorized",IF(I741="Unknown","Unknown category",IF(AND(I741="Transfer",F741=""),"Transfer needs ID",IF(AND(F741&lt;&gt;"",ABS(N(L741))&gt;0.009),"Unmatched transfer",IF(AND(LEFT(E741,6)="Rental",K741="Household"),"Rental row needs property",""))))))</f>
        <v/>
      </c>
    </row>
    <row r="742" customFormat="false" ht="15" hidden="false" customHeight="false" outlineLevel="0" collapsed="false">
      <c r="A742" s="21"/>
      <c r="D742" s="22"/>
      <c r="I742" s="23" t="str">
        <f aca="false">IF(E742="","",IFERROR(INDEX(Categories!$A$2:$A$200,MATCH(E742,Categories!$B$2:$B$200,0)),"Unknown"))</f>
        <v/>
      </c>
      <c r="J742" s="24" t="str">
        <f aca="false">IF(A742="","",DATE(YEAR(A742),MONTH(A742),1))</f>
        <v/>
      </c>
      <c r="K742" s="23" t="str">
        <f aca="false">IF(A742="","",IF(G742&lt;&gt;"",G742,IFERROR(INDEX(Accounts!$D$2:$D$40,MATCH(B742,Accounts!$A$2:$A$40,0)),"Household")))</f>
        <v/>
      </c>
      <c r="L742" s="25" t="str">
        <f aca="false">IF(F742="","",SUMIFS($D$2:$D$3001,$F$2:$F$3001,F742))</f>
        <v/>
      </c>
      <c r="M742" s="23" t="str">
        <f aca="false">IF(A742="","",IF(E742="","Uncategorized",IF(I742="Unknown","Unknown category",IF(AND(I742="Transfer",F742=""),"Transfer needs ID",IF(AND(F742&lt;&gt;"",ABS(N(L742))&gt;0.009),"Unmatched transfer",IF(AND(LEFT(E742,6)="Rental",K742="Household"),"Rental row needs property",""))))))</f>
        <v/>
      </c>
    </row>
    <row r="743" customFormat="false" ht="15" hidden="false" customHeight="false" outlineLevel="0" collapsed="false">
      <c r="A743" s="21"/>
      <c r="D743" s="22"/>
      <c r="I743" s="23" t="str">
        <f aca="false">IF(E743="","",IFERROR(INDEX(Categories!$A$2:$A$200,MATCH(E743,Categories!$B$2:$B$200,0)),"Unknown"))</f>
        <v/>
      </c>
      <c r="J743" s="24" t="str">
        <f aca="false">IF(A743="","",DATE(YEAR(A743),MONTH(A743),1))</f>
        <v/>
      </c>
      <c r="K743" s="23" t="str">
        <f aca="false">IF(A743="","",IF(G743&lt;&gt;"",G743,IFERROR(INDEX(Accounts!$D$2:$D$40,MATCH(B743,Accounts!$A$2:$A$40,0)),"Household")))</f>
        <v/>
      </c>
      <c r="L743" s="25" t="str">
        <f aca="false">IF(F743="","",SUMIFS($D$2:$D$3001,$F$2:$F$3001,F743))</f>
        <v/>
      </c>
      <c r="M743" s="23" t="str">
        <f aca="false">IF(A743="","",IF(E743="","Uncategorized",IF(I743="Unknown","Unknown category",IF(AND(I743="Transfer",F743=""),"Transfer needs ID",IF(AND(F743&lt;&gt;"",ABS(N(L743))&gt;0.009),"Unmatched transfer",IF(AND(LEFT(E743,6)="Rental",K743="Household"),"Rental row needs property",""))))))</f>
        <v/>
      </c>
    </row>
    <row r="744" customFormat="false" ht="15" hidden="false" customHeight="false" outlineLevel="0" collapsed="false">
      <c r="A744" s="21"/>
      <c r="D744" s="22"/>
      <c r="I744" s="23" t="str">
        <f aca="false">IF(E744="","",IFERROR(INDEX(Categories!$A$2:$A$200,MATCH(E744,Categories!$B$2:$B$200,0)),"Unknown"))</f>
        <v/>
      </c>
      <c r="J744" s="24" t="str">
        <f aca="false">IF(A744="","",DATE(YEAR(A744),MONTH(A744),1))</f>
        <v/>
      </c>
      <c r="K744" s="23" t="str">
        <f aca="false">IF(A744="","",IF(G744&lt;&gt;"",G744,IFERROR(INDEX(Accounts!$D$2:$D$40,MATCH(B744,Accounts!$A$2:$A$40,0)),"Household")))</f>
        <v/>
      </c>
      <c r="L744" s="25" t="str">
        <f aca="false">IF(F744="","",SUMIFS($D$2:$D$3001,$F$2:$F$3001,F744))</f>
        <v/>
      </c>
      <c r="M744" s="23" t="str">
        <f aca="false">IF(A744="","",IF(E744="","Uncategorized",IF(I744="Unknown","Unknown category",IF(AND(I744="Transfer",F744=""),"Transfer needs ID",IF(AND(F744&lt;&gt;"",ABS(N(L744))&gt;0.009),"Unmatched transfer",IF(AND(LEFT(E744,6)="Rental",K744="Household"),"Rental row needs property",""))))))</f>
        <v/>
      </c>
    </row>
    <row r="745" customFormat="false" ht="15" hidden="false" customHeight="false" outlineLevel="0" collapsed="false">
      <c r="A745" s="21"/>
      <c r="D745" s="22"/>
      <c r="I745" s="23" t="str">
        <f aca="false">IF(E745="","",IFERROR(INDEX(Categories!$A$2:$A$200,MATCH(E745,Categories!$B$2:$B$200,0)),"Unknown"))</f>
        <v/>
      </c>
      <c r="J745" s="24" t="str">
        <f aca="false">IF(A745="","",DATE(YEAR(A745),MONTH(A745),1))</f>
        <v/>
      </c>
      <c r="K745" s="23" t="str">
        <f aca="false">IF(A745="","",IF(G745&lt;&gt;"",G745,IFERROR(INDEX(Accounts!$D$2:$D$40,MATCH(B745,Accounts!$A$2:$A$40,0)),"Household")))</f>
        <v/>
      </c>
      <c r="L745" s="25" t="str">
        <f aca="false">IF(F745="","",SUMIFS($D$2:$D$3001,$F$2:$F$3001,F745))</f>
        <v/>
      </c>
      <c r="M745" s="23" t="str">
        <f aca="false">IF(A745="","",IF(E745="","Uncategorized",IF(I745="Unknown","Unknown category",IF(AND(I745="Transfer",F745=""),"Transfer needs ID",IF(AND(F745&lt;&gt;"",ABS(N(L745))&gt;0.009),"Unmatched transfer",IF(AND(LEFT(E745,6)="Rental",K745="Household"),"Rental row needs property",""))))))</f>
        <v/>
      </c>
    </row>
    <row r="746" customFormat="false" ht="15" hidden="false" customHeight="false" outlineLevel="0" collapsed="false">
      <c r="A746" s="21"/>
      <c r="D746" s="22"/>
      <c r="I746" s="23" t="str">
        <f aca="false">IF(E746="","",IFERROR(INDEX(Categories!$A$2:$A$200,MATCH(E746,Categories!$B$2:$B$200,0)),"Unknown"))</f>
        <v/>
      </c>
      <c r="J746" s="24" t="str">
        <f aca="false">IF(A746="","",DATE(YEAR(A746),MONTH(A746),1))</f>
        <v/>
      </c>
      <c r="K746" s="23" t="str">
        <f aca="false">IF(A746="","",IF(G746&lt;&gt;"",G746,IFERROR(INDEX(Accounts!$D$2:$D$40,MATCH(B746,Accounts!$A$2:$A$40,0)),"Household")))</f>
        <v/>
      </c>
      <c r="L746" s="25" t="str">
        <f aca="false">IF(F746="","",SUMIFS($D$2:$D$3001,$F$2:$F$3001,F746))</f>
        <v/>
      </c>
      <c r="M746" s="23" t="str">
        <f aca="false">IF(A746="","",IF(E746="","Uncategorized",IF(I746="Unknown","Unknown category",IF(AND(I746="Transfer",F746=""),"Transfer needs ID",IF(AND(F746&lt;&gt;"",ABS(N(L746))&gt;0.009),"Unmatched transfer",IF(AND(LEFT(E746,6)="Rental",K746="Household"),"Rental row needs property",""))))))</f>
        <v/>
      </c>
    </row>
    <row r="747" customFormat="false" ht="15" hidden="false" customHeight="false" outlineLevel="0" collapsed="false">
      <c r="A747" s="21"/>
      <c r="D747" s="22"/>
      <c r="I747" s="23" t="str">
        <f aca="false">IF(E747="","",IFERROR(INDEX(Categories!$A$2:$A$200,MATCH(E747,Categories!$B$2:$B$200,0)),"Unknown"))</f>
        <v/>
      </c>
      <c r="J747" s="24" t="str">
        <f aca="false">IF(A747="","",DATE(YEAR(A747),MONTH(A747),1))</f>
        <v/>
      </c>
      <c r="K747" s="23" t="str">
        <f aca="false">IF(A747="","",IF(G747&lt;&gt;"",G747,IFERROR(INDEX(Accounts!$D$2:$D$40,MATCH(B747,Accounts!$A$2:$A$40,0)),"Household")))</f>
        <v/>
      </c>
      <c r="L747" s="25" t="str">
        <f aca="false">IF(F747="","",SUMIFS($D$2:$D$3001,$F$2:$F$3001,F747))</f>
        <v/>
      </c>
      <c r="M747" s="23" t="str">
        <f aca="false">IF(A747="","",IF(E747="","Uncategorized",IF(I747="Unknown","Unknown category",IF(AND(I747="Transfer",F747=""),"Transfer needs ID",IF(AND(F747&lt;&gt;"",ABS(N(L747))&gt;0.009),"Unmatched transfer",IF(AND(LEFT(E747,6)="Rental",K747="Household"),"Rental row needs property",""))))))</f>
        <v/>
      </c>
    </row>
    <row r="748" customFormat="false" ht="15" hidden="false" customHeight="false" outlineLevel="0" collapsed="false">
      <c r="A748" s="21"/>
      <c r="D748" s="22"/>
      <c r="I748" s="23" t="str">
        <f aca="false">IF(E748="","",IFERROR(INDEX(Categories!$A$2:$A$200,MATCH(E748,Categories!$B$2:$B$200,0)),"Unknown"))</f>
        <v/>
      </c>
      <c r="J748" s="24" t="str">
        <f aca="false">IF(A748="","",DATE(YEAR(A748),MONTH(A748),1))</f>
        <v/>
      </c>
      <c r="K748" s="23" t="str">
        <f aca="false">IF(A748="","",IF(G748&lt;&gt;"",G748,IFERROR(INDEX(Accounts!$D$2:$D$40,MATCH(B748,Accounts!$A$2:$A$40,0)),"Household")))</f>
        <v/>
      </c>
      <c r="L748" s="25" t="str">
        <f aca="false">IF(F748="","",SUMIFS($D$2:$D$3001,$F$2:$F$3001,F748))</f>
        <v/>
      </c>
      <c r="M748" s="23" t="str">
        <f aca="false">IF(A748="","",IF(E748="","Uncategorized",IF(I748="Unknown","Unknown category",IF(AND(I748="Transfer",F748=""),"Transfer needs ID",IF(AND(F748&lt;&gt;"",ABS(N(L748))&gt;0.009),"Unmatched transfer",IF(AND(LEFT(E748,6)="Rental",K748="Household"),"Rental row needs property",""))))))</f>
        <v/>
      </c>
    </row>
    <row r="749" customFormat="false" ht="15" hidden="false" customHeight="false" outlineLevel="0" collapsed="false">
      <c r="A749" s="21"/>
      <c r="D749" s="22"/>
      <c r="I749" s="23" t="str">
        <f aca="false">IF(E749="","",IFERROR(INDEX(Categories!$A$2:$A$200,MATCH(E749,Categories!$B$2:$B$200,0)),"Unknown"))</f>
        <v/>
      </c>
      <c r="J749" s="24" t="str">
        <f aca="false">IF(A749="","",DATE(YEAR(A749),MONTH(A749),1))</f>
        <v/>
      </c>
      <c r="K749" s="23" t="str">
        <f aca="false">IF(A749="","",IF(G749&lt;&gt;"",G749,IFERROR(INDEX(Accounts!$D$2:$D$40,MATCH(B749,Accounts!$A$2:$A$40,0)),"Household")))</f>
        <v/>
      </c>
      <c r="L749" s="25" t="str">
        <f aca="false">IF(F749="","",SUMIFS($D$2:$D$3001,$F$2:$F$3001,F749))</f>
        <v/>
      </c>
      <c r="M749" s="23" t="str">
        <f aca="false">IF(A749="","",IF(E749="","Uncategorized",IF(I749="Unknown","Unknown category",IF(AND(I749="Transfer",F749=""),"Transfer needs ID",IF(AND(F749&lt;&gt;"",ABS(N(L749))&gt;0.009),"Unmatched transfer",IF(AND(LEFT(E749,6)="Rental",K749="Household"),"Rental row needs property",""))))))</f>
        <v/>
      </c>
    </row>
    <row r="750" customFormat="false" ht="15" hidden="false" customHeight="false" outlineLevel="0" collapsed="false">
      <c r="A750" s="21"/>
      <c r="D750" s="22"/>
      <c r="I750" s="23" t="str">
        <f aca="false">IF(E750="","",IFERROR(INDEX(Categories!$A$2:$A$200,MATCH(E750,Categories!$B$2:$B$200,0)),"Unknown"))</f>
        <v/>
      </c>
      <c r="J750" s="24" t="str">
        <f aca="false">IF(A750="","",DATE(YEAR(A750),MONTH(A750),1))</f>
        <v/>
      </c>
      <c r="K750" s="23" t="str">
        <f aca="false">IF(A750="","",IF(G750&lt;&gt;"",G750,IFERROR(INDEX(Accounts!$D$2:$D$40,MATCH(B750,Accounts!$A$2:$A$40,0)),"Household")))</f>
        <v/>
      </c>
      <c r="L750" s="25" t="str">
        <f aca="false">IF(F750="","",SUMIFS($D$2:$D$3001,$F$2:$F$3001,F750))</f>
        <v/>
      </c>
      <c r="M750" s="23" t="str">
        <f aca="false">IF(A750="","",IF(E750="","Uncategorized",IF(I750="Unknown","Unknown category",IF(AND(I750="Transfer",F750=""),"Transfer needs ID",IF(AND(F750&lt;&gt;"",ABS(N(L750))&gt;0.009),"Unmatched transfer",IF(AND(LEFT(E750,6)="Rental",K750="Household"),"Rental row needs property",""))))))</f>
        <v/>
      </c>
    </row>
    <row r="751" customFormat="false" ht="15" hidden="false" customHeight="false" outlineLevel="0" collapsed="false">
      <c r="A751" s="21"/>
      <c r="D751" s="22"/>
      <c r="I751" s="23" t="str">
        <f aca="false">IF(E751="","",IFERROR(INDEX(Categories!$A$2:$A$200,MATCH(E751,Categories!$B$2:$B$200,0)),"Unknown"))</f>
        <v/>
      </c>
      <c r="J751" s="24" t="str">
        <f aca="false">IF(A751="","",DATE(YEAR(A751),MONTH(A751),1))</f>
        <v/>
      </c>
      <c r="K751" s="23" t="str">
        <f aca="false">IF(A751="","",IF(G751&lt;&gt;"",G751,IFERROR(INDEX(Accounts!$D$2:$D$40,MATCH(B751,Accounts!$A$2:$A$40,0)),"Household")))</f>
        <v/>
      </c>
      <c r="L751" s="25" t="str">
        <f aca="false">IF(F751="","",SUMIFS($D$2:$D$3001,$F$2:$F$3001,F751))</f>
        <v/>
      </c>
      <c r="M751" s="23" t="str">
        <f aca="false">IF(A751="","",IF(E751="","Uncategorized",IF(I751="Unknown","Unknown category",IF(AND(I751="Transfer",F751=""),"Transfer needs ID",IF(AND(F751&lt;&gt;"",ABS(N(L751))&gt;0.009),"Unmatched transfer",IF(AND(LEFT(E751,6)="Rental",K751="Household"),"Rental row needs property",""))))))</f>
        <v/>
      </c>
    </row>
    <row r="752" customFormat="false" ht="15" hidden="false" customHeight="false" outlineLevel="0" collapsed="false">
      <c r="A752" s="21"/>
      <c r="D752" s="22"/>
      <c r="I752" s="23" t="str">
        <f aca="false">IF(E752="","",IFERROR(INDEX(Categories!$A$2:$A$200,MATCH(E752,Categories!$B$2:$B$200,0)),"Unknown"))</f>
        <v/>
      </c>
      <c r="J752" s="24" t="str">
        <f aca="false">IF(A752="","",DATE(YEAR(A752),MONTH(A752),1))</f>
        <v/>
      </c>
      <c r="K752" s="23" t="str">
        <f aca="false">IF(A752="","",IF(G752&lt;&gt;"",G752,IFERROR(INDEX(Accounts!$D$2:$D$40,MATCH(B752,Accounts!$A$2:$A$40,0)),"Household")))</f>
        <v/>
      </c>
      <c r="L752" s="25" t="str">
        <f aca="false">IF(F752="","",SUMIFS($D$2:$D$3001,$F$2:$F$3001,F752))</f>
        <v/>
      </c>
      <c r="M752" s="23" t="str">
        <f aca="false">IF(A752="","",IF(E752="","Uncategorized",IF(I752="Unknown","Unknown category",IF(AND(I752="Transfer",F752=""),"Transfer needs ID",IF(AND(F752&lt;&gt;"",ABS(N(L752))&gt;0.009),"Unmatched transfer",IF(AND(LEFT(E752,6)="Rental",K752="Household"),"Rental row needs property",""))))))</f>
        <v/>
      </c>
    </row>
    <row r="753" customFormat="false" ht="15" hidden="false" customHeight="false" outlineLevel="0" collapsed="false">
      <c r="A753" s="21"/>
      <c r="D753" s="22"/>
      <c r="I753" s="23" t="str">
        <f aca="false">IF(E753="","",IFERROR(INDEX(Categories!$A$2:$A$200,MATCH(E753,Categories!$B$2:$B$200,0)),"Unknown"))</f>
        <v/>
      </c>
      <c r="J753" s="24" t="str">
        <f aca="false">IF(A753="","",DATE(YEAR(A753),MONTH(A753),1))</f>
        <v/>
      </c>
      <c r="K753" s="23" t="str">
        <f aca="false">IF(A753="","",IF(G753&lt;&gt;"",G753,IFERROR(INDEX(Accounts!$D$2:$D$40,MATCH(B753,Accounts!$A$2:$A$40,0)),"Household")))</f>
        <v/>
      </c>
      <c r="L753" s="25" t="str">
        <f aca="false">IF(F753="","",SUMIFS($D$2:$D$3001,$F$2:$F$3001,F753))</f>
        <v/>
      </c>
      <c r="M753" s="23" t="str">
        <f aca="false">IF(A753="","",IF(E753="","Uncategorized",IF(I753="Unknown","Unknown category",IF(AND(I753="Transfer",F753=""),"Transfer needs ID",IF(AND(F753&lt;&gt;"",ABS(N(L753))&gt;0.009),"Unmatched transfer",IF(AND(LEFT(E753,6)="Rental",K753="Household"),"Rental row needs property",""))))))</f>
        <v/>
      </c>
    </row>
    <row r="754" customFormat="false" ht="15" hidden="false" customHeight="false" outlineLevel="0" collapsed="false">
      <c r="A754" s="21"/>
      <c r="D754" s="22"/>
      <c r="I754" s="23" t="str">
        <f aca="false">IF(E754="","",IFERROR(INDEX(Categories!$A$2:$A$200,MATCH(E754,Categories!$B$2:$B$200,0)),"Unknown"))</f>
        <v/>
      </c>
      <c r="J754" s="24" t="str">
        <f aca="false">IF(A754="","",DATE(YEAR(A754),MONTH(A754),1))</f>
        <v/>
      </c>
      <c r="K754" s="23" t="str">
        <f aca="false">IF(A754="","",IF(G754&lt;&gt;"",G754,IFERROR(INDEX(Accounts!$D$2:$D$40,MATCH(B754,Accounts!$A$2:$A$40,0)),"Household")))</f>
        <v/>
      </c>
      <c r="L754" s="25" t="str">
        <f aca="false">IF(F754="","",SUMIFS($D$2:$D$3001,$F$2:$F$3001,F754))</f>
        <v/>
      </c>
      <c r="M754" s="23" t="str">
        <f aca="false">IF(A754="","",IF(E754="","Uncategorized",IF(I754="Unknown","Unknown category",IF(AND(I754="Transfer",F754=""),"Transfer needs ID",IF(AND(F754&lt;&gt;"",ABS(N(L754))&gt;0.009),"Unmatched transfer",IF(AND(LEFT(E754,6)="Rental",K754="Household"),"Rental row needs property",""))))))</f>
        <v/>
      </c>
    </row>
    <row r="755" customFormat="false" ht="15" hidden="false" customHeight="false" outlineLevel="0" collapsed="false">
      <c r="A755" s="21"/>
      <c r="D755" s="22"/>
      <c r="I755" s="23" t="str">
        <f aca="false">IF(E755="","",IFERROR(INDEX(Categories!$A$2:$A$200,MATCH(E755,Categories!$B$2:$B$200,0)),"Unknown"))</f>
        <v/>
      </c>
      <c r="J755" s="24" t="str">
        <f aca="false">IF(A755="","",DATE(YEAR(A755),MONTH(A755),1))</f>
        <v/>
      </c>
      <c r="K755" s="23" t="str">
        <f aca="false">IF(A755="","",IF(G755&lt;&gt;"",G755,IFERROR(INDEX(Accounts!$D$2:$D$40,MATCH(B755,Accounts!$A$2:$A$40,0)),"Household")))</f>
        <v/>
      </c>
      <c r="L755" s="25" t="str">
        <f aca="false">IF(F755="","",SUMIFS($D$2:$D$3001,$F$2:$F$3001,F755))</f>
        <v/>
      </c>
      <c r="M755" s="23" t="str">
        <f aca="false">IF(A755="","",IF(E755="","Uncategorized",IF(I755="Unknown","Unknown category",IF(AND(I755="Transfer",F755=""),"Transfer needs ID",IF(AND(F755&lt;&gt;"",ABS(N(L755))&gt;0.009),"Unmatched transfer",IF(AND(LEFT(E755,6)="Rental",K755="Household"),"Rental row needs property",""))))))</f>
        <v/>
      </c>
    </row>
    <row r="756" customFormat="false" ht="15" hidden="false" customHeight="false" outlineLevel="0" collapsed="false">
      <c r="A756" s="21"/>
      <c r="D756" s="22"/>
      <c r="I756" s="23" t="str">
        <f aca="false">IF(E756="","",IFERROR(INDEX(Categories!$A$2:$A$200,MATCH(E756,Categories!$B$2:$B$200,0)),"Unknown"))</f>
        <v/>
      </c>
      <c r="J756" s="24" t="str">
        <f aca="false">IF(A756="","",DATE(YEAR(A756),MONTH(A756),1))</f>
        <v/>
      </c>
      <c r="K756" s="23" t="str">
        <f aca="false">IF(A756="","",IF(G756&lt;&gt;"",G756,IFERROR(INDEX(Accounts!$D$2:$D$40,MATCH(B756,Accounts!$A$2:$A$40,0)),"Household")))</f>
        <v/>
      </c>
      <c r="L756" s="25" t="str">
        <f aca="false">IF(F756="","",SUMIFS($D$2:$D$3001,$F$2:$F$3001,F756))</f>
        <v/>
      </c>
      <c r="M756" s="23" t="str">
        <f aca="false">IF(A756="","",IF(E756="","Uncategorized",IF(I756="Unknown","Unknown category",IF(AND(I756="Transfer",F756=""),"Transfer needs ID",IF(AND(F756&lt;&gt;"",ABS(N(L756))&gt;0.009),"Unmatched transfer",IF(AND(LEFT(E756,6)="Rental",K756="Household"),"Rental row needs property",""))))))</f>
        <v/>
      </c>
    </row>
    <row r="757" customFormat="false" ht="15" hidden="false" customHeight="false" outlineLevel="0" collapsed="false">
      <c r="A757" s="21"/>
      <c r="D757" s="22"/>
      <c r="I757" s="23" t="str">
        <f aca="false">IF(E757="","",IFERROR(INDEX(Categories!$A$2:$A$200,MATCH(E757,Categories!$B$2:$B$200,0)),"Unknown"))</f>
        <v/>
      </c>
      <c r="J757" s="24" t="str">
        <f aca="false">IF(A757="","",DATE(YEAR(A757),MONTH(A757),1))</f>
        <v/>
      </c>
      <c r="K757" s="23" t="str">
        <f aca="false">IF(A757="","",IF(G757&lt;&gt;"",G757,IFERROR(INDEX(Accounts!$D$2:$D$40,MATCH(B757,Accounts!$A$2:$A$40,0)),"Household")))</f>
        <v/>
      </c>
      <c r="L757" s="25" t="str">
        <f aca="false">IF(F757="","",SUMIFS($D$2:$D$3001,$F$2:$F$3001,F757))</f>
        <v/>
      </c>
      <c r="M757" s="23" t="str">
        <f aca="false">IF(A757="","",IF(E757="","Uncategorized",IF(I757="Unknown","Unknown category",IF(AND(I757="Transfer",F757=""),"Transfer needs ID",IF(AND(F757&lt;&gt;"",ABS(N(L757))&gt;0.009),"Unmatched transfer",IF(AND(LEFT(E757,6)="Rental",K757="Household"),"Rental row needs property",""))))))</f>
        <v/>
      </c>
    </row>
    <row r="758" customFormat="false" ht="15" hidden="false" customHeight="false" outlineLevel="0" collapsed="false">
      <c r="A758" s="21"/>
      <c r="D758" s="22"/>
      <c r="I758" s="23" t="str">
        <f aca="false">IF(E758="","",IFERROR(INDEX(Categories!$A$2:$A$200,MATCH(E758,Categories!$B$2:$B$200,0)),"Unknown"))</f>
        <v/>
      </c>
      <c r="J758" s="24" t="str">
        <f aca="false">IF(A758="","",DATE(YEAR(A758),MONTH(A758),1))</f>
        <v/>
      </c>
      <c r="K758" s="23" t="str">
        <f aca="false">IF(A758="","",IF(G758&lt;&gt;"",G758,IFERROR(INDEX(Accounts!$D$2:$D$40,MATCH(B758,Accounts!$A$2:$A$40,0)),"Household")))</f>
        <v/>
      </c>
      <c r="L758" s="25" t="str">
        <f aca="false">IF(F758="","",SUMIFS($D$2:$D$3001,$F$2:$F$3001,F758))</f>
        <v/>
      </c>
      <c r="M758" s="23" t="str">
        <f aca="false">IF(A758="","",IF(E758="","Uncategorized",IF(I758="Unknown","Unknown category",IF(AND(I758="Transfer",F758=""),"Transfer needs ID",IF(AND(F758&lt;&gt;"",ABS(N(L758))&gt;0.009),"Unmatched transfer",IF(AND(LEFT(E758,6)="Rental",K758="Household"),"Rental row needs property",""))))))</f>
        <v/>
      </c>
    </row>
    <row r="759" customFormat="false" ht="15" hidden="false" customHeight="false" outlineLevel="0" collapsed="false">
      <c r="A759" s="21"/>
      <c r="D759" s="22"/>
      <c r="I759" s="23" t="str">
        <f aca="false">IF(E759="","",IFERROR(INDEX(Categories!$A$2:$A$200,MATCH(E759,Categories!$B$2:$B$200,0)),"Unknown"))</f>
        <v/>
      </c>
      <c r="J759" s="24" t="str">
        <f aca="false">IF(A759="","",DATE(YEAR(A759),MONTH(A759),1))</f>
        <v/>
      </c>
      <c r="K759" s="23" t="str">
        <f aca="false">IF(A759="","",IF(G759&lt;&gt;"",G759,IFERROR(INDEX(Accounts!$D$2:$D$40,MATCH(B759,Accounts!$A$2:$A$40,0)),"Household")))</f>
        <v/>
      </c>
      <c r="L759" s="25" t="str">
        <f aca="false">IF(F759="","",SUMIFS($D$2:$D$3001,$F$2:$F$3001,F759))</f>
        <v/>
      </c>
      <c r="M759" s="23" t="str">
        <f aca="false">IF(A759="","",IF(E759="","Uncategorized",IF(I759="Unknown","Unknown category",IF(AND(I759="Transfer",F759=""),"Transfer needs ID",IF(AND(F759&lt;&gt;"",ABS(N(L759))&gt;0.009),"Unmatched transfer",IF(AND(LEFT(E759,6)="Rental",K759="Household"),"Rental row needs property",""))))))</f>
        <v/>
      </c>
    </row>
    <row r="760" customFormat="false" ht="15" hidden="false" customHeight="false" outlineLevel="0" collapsed="false">
      <c r="A760" s="21"/>
      <c r="D760" s="22"/>
      <c r="I760" s="23" t="str">
        <f aca="false">IF(E760="","",IFERROR(INDEX(Categories!$A$2:$A$200,MATCH(E760,Categories!$B$2:$B$200,0)),"Unknown"))</f>
        <v/>
      </c>
      <c r="J760" s="24" t="str">
        <f aca="false">IF(A760="","",DATE(YEAR(A760),MONTH(A760),1))</f>
        <v/>
      </c>
      <c r="K760" s="23" t="str">
        <f aca="false">IF(A760="","",IF(G760&lt;&gt;"",G760,IFERROR(INDEX(Accounts!$D$2:$D$40,MATCH(B760,Accounts!$A$2:$A$40,0)),"Household")))</f>
        <v/>
      </c>
      <c r="L760" s="25" t="str">
        <f aca="false">IF(F760="","",SUMIFS($D$2:$D$3001,$F$2:$F$3001,F760))</f>
        <v/>
      </c>
      <c r="M760" s="23" t="str">
        <f aca="false">IF(A760="","",IF(E760="","Uncategorized",IF(I760="Unknown","Unknown category",IF(AND(I760="Transfer",F760=""),"Transfer needs ID",IF(AND(F760&lt;&gt;"",ABS(N(L760))&gt;0.009),"Unmatched transfer",IF(AND(LEFT(E760,6)="Rental",K760="Household"),"Rental row needs property",""))))))</f>
        <v/>
      </c>
    </row>
    <row r="761" customFormat="false" ht="15" hidden="false" customHeight="false" outlineLevel="0" collapsed="false">
      <c r="A761" s="21"/>
      <c r="D761" s="22"/>
      <c r="I761" s="23" t="str">
        <f aca="false">IF(E761="","",IFERROR(INDEX(Categories!$A$2:$A$200,MATCH(E761,Categories!$B$2:$B$200,0)),"Unknown"))</f>
        <v/>
      </c>
      <c r="J761" s="24" t="str">
        <f aca="false">IF(A761="","",DATE(YEAR(A761),MONTH(A761),1))</f>
        <v/>
      </c>
      <c r="K761" s="23" t="str">
        <f aca="false">IF(A761="","",IF(G761&lt;&gt;"",G761,IFERROR(INDEX(Accounts!$D$2:$D$40,MATCH(B761,Accounts!$A$2:$A$40,0)),"Household")))</f>
        <v/>
      </c>
      <c r="L761" s="25" t="str">
        <f aca="false">IF(F761="","",SUMIFS($D$2:$D$3001,$F$2:$F$3001,F761))</f>
        <v/>
      </c>
      <c r="M761" s="23" t="str">
        <f aca="false">IF(A761="","",IF(E761="","Uncategorized",IF(I761="Unknown","Unknown category",IF(AND(I761="Transfer",F761=""),"Transfer needs ID",IF(AND(F761&lt;&gt;"",ABS(N(L761))&gt;0.009),"Unmatched transfer",IF(AND(LEFT(E761,6)="Rental",K761="Household"),"Rental row needs property",""))))))</f>
        <v/>
      </c>
    </row>
    <row r="762" customFormat="false" ht="15" hidden="false" customHeight="false" outlineLevel="0" collapsed="false">
      <c r="A762" s="21"/>
      <c r="D762" s="22"/>
      <c r="I762" s="23" t="str">
        <f aca="false">IF(E762="","",IFERROR(INDEX(Categories!$A$2:$A$200,MATCH(E762,Categories!$B$2:$B$200,0)),"Unknown"))</f>
        <v/>
      </c>
      <c r="J762" s="24" t="str">
        <f aca="false">IF(A762="","",DATE(YEAR(A762),MONTH(A762),1))</f>
        <v/>
      </c>
      <c r="K762" s="23" t="str">
        <f aca="false">IF(A762="","",IF(G762&lt;&gt;"",G762,IFERROR(INDEX(Accounts!$D$2:$D$40,MATCH(B762,Accounts!$A$2:$A$40,0)),"Household")))</f>
        <v/>
      </c>
      <c r="L762" s="25" t="str">
        <f aca="false">IF(F762="","",SUMIFS($D$2:$D$3001,$F$2:$F$3001,F762))</f>
        <v/>
      </c>
      <c r="M762" s="23" t="str">
        <f aca="false">IF(A762="","",IF(E762="","Uncategorized",IF(I762="Unknown","Unknown category",IF(AND(I762="Transfer",F762=""),"Transfer needs ID",IF(AND(F762&lt;&gt;"",ABS(N(L762))&gt;0.009),"Unmatched transfer",IF(AND(LEFT(E762,6)="Rental",K762="Household"),"Rental row needs property",""))))))</f>
        <v/>
      </c>
    </row>
    <row r="763" customFormat="false" ht="15" hidden="false" customHeight="false" outlineLevel="0" collapsed="false">
      <c r="A763" s="21"/>
      <c r="D763" s="22"/>
      <c r="I763" s="23" t="str">
        <f aca="false">IF(E763="","",IFERROR(INDEX(Categories!$A$2:$A$200,MATCH(E763,Categories!$B$2:$B$200,0)),"Unknown"))</f>
        <v/>
      </c>
      <c r="J763" s="24" t="str">
        <f aca="false">IF(A763="","",DATE(YEAR(A763),MONTH(A763),1))</f>
        <v/>
      </c>
      <c r="K763" s="23" t="str">
        <f aca="false">IF(A763="","",IF(G763&lt;&gt;"",G763,IFERROR(INDEX(Accounts!$D$2:$D$40,MATCH(B763,Accounts!$A$2:$A$40,0)),"Household")))</f>
        <v/>
      </c>
      <c r="L763" s="25" t="str">
        <f aca="false">IF(F763="","",SUMIFS($D$2:$D$3001,$F$2:$F$3001,F763))</f>
        <v/>
      </c>
      <c r="M763" s="23" t="str">
        <f aca="false">IF(A763="","",IF(E763="","Uncategorized",IF(I763="Unknown","Unknown category",IF(AND(I763="Transfer",F763=""),"Transfer needs ID",IF(AND(F763&lt;&gt;"",ABS(N(L763))&gt;0.009),"Unmatched transfer",IF(AND(LEFT(E763,6)="Rental",K763="Household"),"Rental row needs property",""))))))</f>
        <v/>
      </c>
    </row>
    <row r="764" customFormat="false" ht="15" hidden="false" customHeight="false" outlineLevel="0" collapsed="false">
      <c r="A764" s="21"/>
      <c r="D764" s="22"/>
      <c r="I764" s="23" t="str">
        <f aca="false">IF(E764="","",IFERROR(INDEX(Categories!$A$2:$A$200,MATCH(E764,Categories!$B$2:$B$200,0)),"Unknown"))</f>
        <v/>
      </c>
      <c r="J764" s="24" t="str">
        <f aca="false">IF(A764="","",DATE(YEAR(A764),MONTH(A764),1))</f>
        <v/>
      </c>
      <c r="K764" s="23" t="str">
        <f aca="false">IF(A764="","",IF(G764&lt;&gt;"",G764,IFERROR(INDEX(Accounts!$D$2:$D$40,MATCH(B764,Accounts!$A$2:$A$40,0)),"Household")))</f>
        <v/>
      </c>
      <c r="L764" s="25" t="str">
        <f aca="false">IF(F764="","",SUMIFS($D$2:$D$3001,$F$2:$F$3001,F764))</f>
        <v/>
      </c>
      <c r="M764" s="23" t="str">
        <f aca="false">IF(A764="","",IF(E764="","Uncategorized",IF(I764="Unknown","Unknown category",IF(AND(I764="Transfer",F764=""),"Transfer needs ID",IF(AND(F764&lt;&gt;"",ABS(N(L764))&gt;0.009),"Unmatched transfer",IF(AND(LEFT(E764,6)="Rental",K764="Household"),"Rental row needs property",""))))))</f>
        <v/>
      </c>
    </row>
    <row r="765" customFormat="false" ht="15" hidden="false" customHeight="false" outlineLevel="0" collapsed="false">
      <c r="A765" s="21"/>
      <c r="D765" s="22"/>
      <c r="I765" s="23" t="str">
        <f aca="false">IF(E765="","",IFERROR(INDEX(Categories!$A$2:$A$200,MATCH(E765,Categories!$B$2:$B$200,0)),"Unknown"))</f>
        <v/>
      </c>
      <c r="J765" s="24" t="str">
        <f aca="false">IF(A765="","",DATE(YEAR(A765),MONTH(A765),1))</f>
        <v/>
      </c>
      <c r="K765" s="23" t="str">
        <f aca="false">IF(A765="","",IF(G765&lt;&gt;"",G765,IFERROR(INDEX(Accounts!$D$2:$D$40,MATCH(B765,Accounts!$A$2:$A$40,0)),"Household")))</f>
        <v/>
      </c>
      <c r="L765" s="25" t="str">
        <f aca="false">IF(F765="","",SUMIFS($D$2:$D$3001,$F$2:$F$3001,F765))</f>
        <v/>
      </c>
      <c r="M765" s="23" t="str">
        <f aca="false">IF(A765="","",IF(E765="","Uncategorized",IF(I765="Unknown","Unknown category",IF(AND(I765="Transfer",F765=""),"Transfer needs ID",IF(AND(F765&lt;&gt;"",ABS(N(L765))&gt;0.009),"Unmatched transfer",IF(AND(LEFT(E765,6)="Rental",K765="Household"),"Rental row needs property",""))))))</f>
        <v/>
      </c>
    </row>
    <row r="766" customFormat="false" ht="15" hidden="false" customHeight="false" outlineLevel="0" collapsed="false">
      <c r="A766" s="21"/>
      <c r="D766" s="22"/>
      <c r="I766" s="23" t="str">
        <f aca="false">IF(E766="","",IFERROR(INDEX(Categories!$A$2:$A$200,MATCH(E766,Categories!$B$2:$B$200,0)),"Unknown"))</f>
        <v/>
      </c>
      <c r="J766" s="24" t="str">
        <f aca="false">IF(A766="","",DATE(YEAR(A766),MONTH(A766),1))</f>
        <v/>
      </c>
      <c r="K766" s="23" t="str">
        <f aca="false">IF(A766="","",IF(G766&lt;&gt;"",G766,IFERROR(INDEX(Accounts!$D$2:$D$40,MATCH(B766,Accounts!$A$2:$A$40,0)),"Household")))</f>
        <v/>
      </c>
      <c r="L766" s="25" t="str">
        <f aca="false">IF(F766="","",SUMIFS($D$2:$D$3001,$F$2:$F$3001,F766))</f>
        <v/>
      </c>
      <c r="M766" s="23" t="str">
        <f aca="false">IF(A766="","",IF(E766="","Uncategorized",IF(I766="Unknown","Unknown category",IF(AND(I766="Transfer",F766=""),"Transfer needs ID",IF(AND(F766&lt;&gt;"",ABS(N(L766))&gt;0.009),"Unmatched transfer",IF(AND(LEFT(E766,6)="Rental",K766="Household"),"Rental row needs property",""))))))</f>
        <v/>
      </c>
    </row>
    <row r="767" customFormat="false" ht="15" hidden="false" customHeight="false" outlineLevel="0" collapsed="false">
      <c r="A767" s="21"/>
      <c r="D767" s="22"/>
      <c r="I767" s="23" t="str">
        <f aca="false">IF(E767="","",IFERROR(INDEX(Categories!$A$2:$A$200,MATCH(E767,Categories!$B$2:$B$200,0)),"Unknown"))</f>
        <v/>
      </c>
      <c r="J767" s="24" t="str">
        <f aca="false">IF(A767="","",DATE(YEAR(A767),MONTH(A767),1))</f>
        <v/>
      </c>
      <c r="K767" s="23" t="str">
        <f aca="false">IF(A767="","",IF(G767&lt;&gt;"",G767,IFERROR(INDEX(Accounts!$D$2:$D$40,MATCH(B767,Accounts!$A$2:$A$40,0)),"Household")))</f>
        <v/>
      </c>
      <c r="L767" s="25" t="str">
        <f aca="false">IF(F767="","",SUMIFS($D$2:$D$3001,$F$2:$F$3001,F767))</f>
        <v/>
      </c>
      <c r="M767" s="23" t="str">
        <f aca="false">IF(A767="","",IF(E767="","Uncategorized",IF(I767="Unknown","Unknown category",IF(AND(I767="Transfer",F767=""),"Transfer needs ID",IF(AND(F767&lt;&gt;"",ABS(N(L767))&gt;0.009),"Unmatched transfer",IF(AND(LEFT(E767,6)="Rental",K767="Household"),"Rental row needs property",""))))))</f>
        <v/>
      </c>
    </row>
    <row r="768" customFormat="false" ht="15" hidden="false" customHeight="false" outlineLevel="0" collapsed="false">
      <c r="A768" s="21"/>
      <c r="D768" s="22"/>
      <c r="I768" s="23" t="str">
        <f aca="false">IF(E768="","",IFERROR(INDEX(Categories!$A$2:$A$200,MATCH(E768,Categories!$B$2:$B$200,0)),"Unknown"))</f>
        <v/>
      </c>
      <c r="J768" s="24" t="str">
        <f aca="false">IF(A768="","",DATE(YEAR(A768),MONTH(A768),1))</f>
        <v/>
      </c>
      <c r="K768" s="23" t="str">
        <f aca="false">IF(A768="","",IF(G768&lt;&gt;"",G768,IFERROR(INDEX(Accounts!$D$2:$D$40,MATCH(B768,Accounts!$A$2:$A$40,0)),"Household")))</f>
        <v/>
      </c>
      <c r="L768" s="25" t="str">
        <f aca="false">IF(F768="","",SUMIFS($D$2:$D$3001,$F$2:$F$3001,F768))</f>
        <v/>
      </c>
      <c r="M768" s="23" t="str">
        <f aca="false">IF(A768="","",IF(E768="","Uncategorized",IF(I768="Unknown","Unknown category",IF(AND(I768="Transfer",F768=""),"Transfer needs ID",IF(AND(F768&lt;&gt;"",ABS(N(L768))&gt;0.009),"Unmatched transfer",IF(AND(LEFT(E768,6)="Rental",K768="Household"),"Rental row needs property",""))))))</f>
        <v/>
      </c>
    </row>
    <row r="769" customFormat="false" ht="15" hidden="false" customHeight="false" outlineLevel="0" collapsed="false">
      <c r="A769" s="21"/>
      <c r="D769" s="22"/>
      <c r="I769" s="23" t="str">
        <f aca="false">IF(E769="","",IFERROR(INDEX(Categories!$A$2:$A$200,MATCH(E769,Categories!$B$2:$B$200,0)),"Unknown"))</f>
        <v/>
      </c>
      <c r="J769" s="24" t="str">
        <f aca="false">IF(A769="","",DATE(YEAR(A769),MONTH(A769),1))</f>
        <v/>
      </c>
      <c r="K769" s="23" t="str">
        <f aca="false">IF(A769="","",IF(G769&lt;&gt;"",G769,IFERROR(INDEX(Accounts!$D$2:$D$40,MATCH(B769,Accounts!$A$2:$A$40,0)),"Household")))</f>
        <v/>
      </c>
      <c r="L769" s="25" t="str">
        <f aca="false">IF(F769="","",SUMIFS($D$2:$D$3001,$F$2:$F$3001,F769))</f>
        <v/>
      </c>
      <c r="M769" s="23" t="str">
        <f aca="false">IF(A769="","",IF(E769="","Uncategorized",IF(I769="Unknown","Unknown category",IF(AND(I769="Transfer",F769=""),"Transfer needs ID",IF(AND(F769&lt;&gt;"",ABS(N(L769))&gt;0.009),"Unmatched transfer",IF(AND(LEFT(E769,6)="Rental",K769="Household"),"Rental row needs property",""))))))</f>
        <v/>
      </c>
    </row>
    <row r="770" customFormat="false" ht="15" hidden="false" customHeight="false" outlineLevel="0" collapsed="false">
      <c r="A770" s="21"/>
      <c r="D770" s="22"/>
      <c r="I770" s="23" t="str">
        <f aca="false">IF(E770="","",IFERROR(INDEX(Categories!$A$2:$A$200,MATCH(E770,Categories!$B$2:$B$200,0)),"Unknown"))</f>
        <v/>
      </c>
      <c r="J770" s="24" t="str">
        <f aca="false">IF(A770="","",DATE(YEAR(A770),MONTH(A770),1))</f>
        <v/>
      </c>
      <c r="K770" s="23" t="str">
        <f aca="false">IF(A770="","",IF(G770&lt;&gt;"",G770,IFERROR(INDEX(Accounts!$D$2:$D$40,MATCH(B770,Accounts!$A$2:$A$40,0)),"Household")))</f>
        <v/>
      </c>
      <c r="L770" s="25" t="str">
        <f aca="false">IF(F770="","",SUMIFS($D$2:$D$3001,$F$2:$F$3001,F770))</f>
        <v/>
      </c>
      <c r="M770" s="23" t="str">
        <f aca="false">IF(A770="","",IF(E770="","Uncategorized",IF(I770="Unknown","Unknown category",IF(AND(I770="Transfer",F770=""),"Transfer needs ID",IF(AND(F770&lt;&gt;"",ABS(N(L770))&gt;0.009),"Unmatched transfer",IF(AND(LEFT(E770,6)="Rental",K770="Household"),"Rental row needs property",""))))))</f>
        <v/>
      </c>
    </row>
    <row r="771" customFormat="false" ht="15" hidden="false" customHeight="false" outlineLevel="0" collapsed="false">
      <c r="A771" s="21"/>
      <c r="D771" s="22"/>
      <c r="I771" s="23" t="str">
        <f aca="false">IF(E771="","",IFERROR(INDEX(Categories!$A$2:$A$200,MATCH(E771,Categories!$B$2:$B$200,0)),"Unknown"))</f>
        <v/>
      </c>
      <c r="J771" s="24" t="str">
        <f aca="false">IF(A771="","",DATE(YEAR(A771),MONTH(A771),1))</f>
        <v/>
      </c>
      <c r="K771" s="23" t="str">
        <f aca="false">IF(A771="","",IF(G771&lt;&gt;"",G771,IFERROR(INDEX(Accounts!$D$2:$D$40,MATCH(B771,Accounts!$A$2:$A$40,0)),"Household")))</f>
        <v/>
      </c>
      <c r="L771" s="25" t="str">
        <f aca="false">IF(F771="","",SUMIFS($D$2:$D$3001,$F$2:$F$3001,F771))</f>
        <v/>
      </c>
      <c r="M771" s="23" t="str">
        <f aca="false">IF(A771="","",IF(E771="","Uncategorized",IF(I771="Unknown","Unknown category",IF(AND(I771="Transfer",F771=""),"Transfer needs ID",IF(AND(F771&lt;&gt;"",ABS(N(L771))&gt;0.009),"Unmatched transfer",IF(AND(LEFT(E771,6)="Rental",K771="Household"),"Rental row needs property",""))))))</f>
        <v/>
      </c>
    </row>
    <row r="772" customFormat="false" ht="15" hidden="false" customHeight="false" outlineLevel="0" collapsed="false">
      <c r="A772" s="21"/>
      <c r="D772" s="22"/>
      <c r="I772" s="23" t="str">
        <f aca="false">IF(E772="","",IFERROR(INDEX(Categories!$A$2:$A$200,MATCH(E772,Categories!$B$2:$B$200,0)),"Unknown"))</f>
        <v/>
      </c>
      <c r="J772" s="24" t="str">
        <f aca="false">IF(A772="","",DATE(YEAR(A772),MONTH(A772),1))</f>
        <v/>
      </c>
      <c r="K772" s="23" t="str">
        <f aca="false">IF(A772="","",IF(G772&lt;&gt;"",G772,IFERROR(INDEX(Accounts!$D$2:$D$40,MATCH(B772,Accounts!$A$2:$A$40,0)),"Household")))</f>
        <v/>
      </c>
      <c r="L772" s="25" t="str">
        <f aca="false">IF(F772="","",SUMIFS($D$2:$D$3001,$F$2:$F$3001,F772))</f>
        <v/>
      </c>
      <c r="M772" s="23" t="str">
        <f aca="false">IF(A772="","",IF(E772="","Uncategorized",IF(I772="Unknown","Unknown category",IF(AND(I772="Transfer",F772=""),"Transfer needs ID",IF(AND(F772&lt;&gt;"",ABS(N(L772))&gt;0.009),"Unmatched transfer",IF(AND(LEFT(E772,6)="Rental",K772="Household"),"Rental row needs property",""))))))</f>
        <v/>
      </c>
    </row>
    <row r="773" customFormat="false" ht="15" hidden="false" customHeight="false" outlineLevel="0" collapsed="false">
      <c r="A773" s="21"/>
      <c r="D773" s="22"/>
      <c r="I773" s="23" t="str">
        <f aca="false">IF(E773="","",IFERROR(INDEX(Categories!$A$2:$A$200,MATCH(E773,Categories!$B$2:$B$200,0)),"Unknown"))</f>
        <v/>
      </c>
      <c r="J773" s="24" t="str">
        <f aca="false">IF(A773="","",DATE(YEAR(A773),MONTH(A773),1))</f>
        <v/>
      </c>
      <c r="K773" s="23" t="str">
        <f aca="false">IF(A773="","",IF(G773&lt;&gt;"",G773,IFERROR(INDEX(Accounts!$D$2:$D$40,MATCH(B773,Accounts!$A$2:$A$40,0)),"Household")))</f>
        <v/>
      </c>
      <c r="L773" s="25" t="str">
        <f aca="false">IF(F773="","",SUMIFS($D$2:$D$3001,$F$2:$F$3001,F773))</f>
        <v/>
      </c>
      <c r="M773" s="23" t="str">
        <f aca="false">IF(A773="","",IF(E773="","Uncategorized",IF(I773="Unknown","Unknown category",IF(AND(I773="Transfer",F773=""),"Transfer needs ID",IF(AND(F773&lt;&gt;"",ABS(N(L773))&gt;0.009),"Unmatched transfer",IF(AND(LEFT(E773,6)="Rental",K773="Household"),"Rental row needs property",""))))))</f>
        <v/>
      </c>
    </row>
    <row r="774" customFormat="false" ht="15" hidden="false" customHeight="false" outlineLevel="0" collapsed="false">
      <c r="A774" s="21"/>
      <c r="D774" s="22"/>
      <c r="I774" s="23" t="str">
        <f aca="false">IF(E774="","",IFERROR(INDEX(Categories!$A$2:$A$200,MATCH(E774,Categories!$B$2:$B$200,0)),"Unknown"))</f>
        <v/>
      </c>
      <c r="J774" s="24" t="str">
        <f aca="false">IF(A774="","",DATE(YEAR(A774),MONTH(A774),1))</f>
        <v/>
      </c>
      <c r="K774" s="23" t="str">
        <f aca="false">IF(A774="","",IF(G774&lt;&gt;"",G774,IFERROR(INDEX(Accounts!$D$2:$D$40,MATCH(B774,Accounts!$A$2:$A$40,0)),"Household")))</f>
        <v/>
      </c>
      <c r="L774" s="25" t="str">
        <f aca="false">IF(F774="","",SUMIFS($D$2:$D$3001,$F$2:$F$3001,F774))</f>
        <v/>
      </c>
      <c r="M774" s="23" t="str">
        <f aca="false">IF(A774="","",IF(E774="","Uncategorized",IF(I774="Unknown","Unknown category",IF(AND(I774="Transfer",F774=""),"Transfer needs ID",IF(AND(F774&lt;&gt;"",ABS(N(L774))&gt;0.009),"Unmatched transfer",IF(AND(LEFT(E774,6)="Rental",K774="Household"),"Rental row needs property",""))))))</f>
        <v/>
      </c>
    </row>
    <row r="775" customFormat="false" ht="15" hidden="false" customHeight="false" outlineLevel="0" collapsed="false">
      <c r="A775" s="21"/>
      <c r="D775" s="22"/>
      <c r="I775" s="23" t="str">
        <f aca="false">IF(E775="","",IFERROR(INDEX(Categories!$A$2:$A$200,MATCH(E775,Categories!$B$2:$B$200,0)),"Unknown"))</f>
        <v/>
      </c>
      <c r="J775" s="24" t="str">
        <f aca="false">IF(A775="","",DATE(YEAR(A775),MONTH(A775),1))</f>
        <v/>
      </c>
      <c r="K775" s="23" t="str">
        <f aca="false">IF(A775="","",IF(G775&lt;&gt;"",G775,IFERROR(INDEX(Accounts!$D$2:$D$40,MATCH(B775,Accounts!$A$2:$A$40,0)),"Household")))</f>
        <v/>
      </c>
      <c r="L775" s="25" t="str">
        <f aca="false">IF(F775="","",SUMIFS($D$2:$D$3001,$F$2:$F$3001,F775))</f>
        <v/>
      </c>
      <c r="M775" s="23" t="str">
        <f aca="false">IF(A775="","",IF(E775="","Uncategorized",IF(I775="Unknown","Unknown category",IF(AND(I775="Transfer",F775=""),"Transfer needs ID",IF(AND(F775&lt;&gt;"",ABS(N(L775))&gt;0.009),"Unmatched transfer",IF(AND(LEFT(E775,6)="Rental",K775="Household"),"Rental row needs property",""))))))</f>
        <v/>
      </c>
    </row>
    <row r="776" customFormat="false" ht="15" hidden="false" customHeight="false" outlineLevel="0" collapsed="false">
      <c r="A776" s="21"/>
      <c r="D776" s="22"/>
      <c r="I776" s="23" t="str">
        <f aca="false">IF(E776="","",IFERROR(INDEX(Categories!$A$2:$A$200,MATCH(E776,Categories!$B$2:$B$200,0)),"Unknown"))</f>
        <v/>
      </c>
      <c r="J776" s="24" t="str">
        <f aca="false">IF(A776="","",DATE(YEAR(A776),MONTH(A776),1))</f>
        <v/>
      </c>
      <c r="K776" s="23" t="str">
        <f aca="false">IF(A776="","",IF(G776&lt;&gt;"",G776,IFERROR(INDEX(Accounts!$D$2:$D$40,MATCH(B776,Accounts!$A$2:$A$40,0)),"Household")))</f>
        <v/>
      </c>
      <c r="L776" s="25" t="str">
        <f aca="false">IF(F776="","",SUMIFS($D$2:$D$3001,$F$2:$F$3001,F776))</f>
        <v/>
      </c>
      <c r="M776" s="23" t="str">
        <f aca="false">IF(A776="","",IF(E776="","Uncategorized",IF(I776="Unknown","Unknown category",IF(AND(I776="Transfer",F776=""),"Transfer needs ID",IF(AND(F776&lt;&gt;"",ABS(N(L776))&gt;0.009),"Unmatched transfer",IF(AND(LEFT(E776,6)="Rental",K776="Household"),"Rental row needs property",""))))))</f>
        <v/>
      </c>
    </row>
    <row r="777" customFormat="false" ht="15" hidden="false" customHeight="false" outlineLevel="0" collapsed="false">
      <c r="A777" s="21"/>
      <c r="D777" s="22"/>
      <c r="I777" s="23" t="str">
        <f aca="false">IF(E777="","",IFERROR(INDEX(Categories!$A$2:$A$200,MATCH(E777,Categories!$B$2:$B$200,0)),"Unknown"))</f>
        <v/>
      </c>
      <c r="J777" s="24" t="str">
        <f aca="false">IF(A777="","",DATE(YEAR(A777),MONTH(A777),1))</f>
        <v/>
      </c>
      <c r="K777" s="23" t="str">
        <f aca="false">IF(A777="","",IF(G777&lt;&gt;"",G777,IFERROR(INDEX(Accounts!$D$2:$D$40,MATCH(B777,Accounts!$A$2:$A$40,0)),"Household")))</f>
        <v/>
      </c>
      <c r="L777" s="25" t="str">
        <f aca="false">IF(F777="","",SUMIFS($D$2:$D$3001,$F$2:$F$3001,F777))</f>
        <v/>
      </c>
      <c r="M777" s="23" t="str">
        <f aca="false">IF(A777="","",IF(E777="","Uncategorized",IF(I777="Unknown","Unknown category",IF(AND(I777="Transfer",F777=""),"Transfer needs ID",IF(AND(F777&lt;&gt;"",ABS(N(L777))&gt;0.009),"Unmatched transfer",IF(AND(LEFT(E777,6)="Rental",K777="Household"),"Rental row needs property",""))))))</f>
        <v/>
      </c>
    </row>
    <row r="778" customFormat="false" ht="15" hidden="false" customHeight="false" outlineLevel="0" collapsed="false">
      <c r="A778" s="21"/>
      <c r="D778" s="22"/>
      <c r="I778" s="23" t="str">
        <f aca="false">IF(E778="","",IFERROR(INDEX(Categories!$A$2:$A$200,MATCH(E778,Categories!$B$2:$B$200,0)),"Unknown"))</f>
        <v/>
      </c>
      <c r="J778" s="24" t="str">
        <f aca="false">IF(A778="","",DATE(YEAR(A778),MONTH(A778),1))</f>
        <v/>
      </c>
      <c r="K778" s="23" t="str">
        <f aca="false">IF(A778="","",IF(G778&lt;&gt;"",G778,IFERROR(INDEX(Accounts!$D$2:$D$40,MATCH(B778,Accounts!$A$2:$A$40,0)),"Household")))</f>
        <v/>
      </c>
      <c r="L778" s="25" t="str">
        <f aca="false">IF(F778="","",SUMIFS($D$2:$D$3001,$F$2:$F$3001,F778))</f>
        <v/>
      </c>
      <c r="M778" s="23" t="str">
        <f aca="false">IF(A778="","",IF(E778="","Uncategorized",IF(I778="Unknown","Unknown category",IF(AND(I778="Transfer",F778=""),"Transfer needs ID",IF(AND(F778&lt;&gt;"",ABS(N(L778))&gt;0.009),"Unmatched transfer",IF(AND(LEFT(E778,6)="Rental",K778="Household"),"Rental row needs property",""))))))</f>
        <v/>
      </c>
    </row>
    <row r="779" customFormat="false" ht="15" hidden="false" customHeight="false" outlineLevel="0" collapsed="false">
      <c r="A779" s="21"/>
      <c r="D779" s="22"/>
      <c r="I779" s="23" t="str">
        <f aca="false">IF(E779="","",IFERROR(INDEX(Categories!$A$2:$A$200,MATCH(E779,Categories!$B$2:$B$200,0)),"Unknown"))</f>
        <v/>
      </c>
      <c r="J779" s="24" t="str">
        <f aca="false">IF(A779="","",DATE(YEAR(A779),MONTH(A779),1))</f>
        <v/>
      </c>
      <c r="K779" s="23" t="str">
        <f aca="false">IF(A779="","",IF(G779&lt;&gt;"",G779,IFERROR(INDEX(Accounts!$D$2:$D$40,MATCH(B779,Accounts!$A$2:$A$40,0)),"Household")))</f>
        <v/>
      </c>
      <c r="L779" s="25" t="str">
        <f aca="false">IF(F779="","",SUMIFS($D$2:$D$3001,$F$2:$F$3001,F779))</f>
        <v/>
      </c>
      <c r="M779" s="23" t="str">
        <f aca="false">IF(A779="","",IF(E779="","Uncategorized",IF(I779="Unknown","Unknown category",IF(AND(I779="Transfer",F779=""),"Transfer needs ID",IF(AND(F779&lt;&gt;"",ABS(N(L779))&gt;0.009),"Unmatched transfer",IF(AND(LEFT(E779,6)="Rental",K779="Household"),"Rental row needs property",""))))))</f>
        <v/>
      </c>
    </row>
    <row r="780" customFormat="false" ht="15" hidden="false" customHeight="false" outlineLevel="0" collapsed="false">
      <c r="A780" s="21"/>
      <c r="D780" s="22"/>
      <c r="I780" s="23" t="str">
        <f aca="false">IF(E780="","",IFERROR(INDEX(Categories!$A$2:$A$200,MATCH(E780,Categories!$B$2:$B$200,0)),"Unknown"))</f>
        <v/>
      </c>
      <c r="J780" s="24" t="str">
        <f aca="false">IF(A780="","",DATE(YEAR(A780),MONTH(A780),1))</f>
        <v/>
      </c>
      <c r="K780" s="23" t="str">
        <f aca="false">IF(A780="","",IF(G780&lt;&gt;"",G780,IFERROR(INDEX(Accounts!$D$2:$D$40,MATCH(B780,Accounts!$A$2:$A$40,0)),"Household")))</f>
        <v/>
      </c>
      <c r="L780" s="25" t="str">
        <f aca="false">IF(F780="","",SUMIFS($D$2:$D$3001,$F$2:$F$3001,F780))</f>
        <v/>
      </c>
      <c r="M780" s="23" t="str">
        <f aca="false">IF(A780="","",IF(E780="","Uncategorized",IF(I780="Unknown","Unknown category",IF(AND(I780="Transfer",F780=""),"Transfer needs ID",IF(AND(F780&lt;&gt;"",ABS(N(L780))&gt;0.009),"Unmatched transfer",IF(AND(LEFT(E780,6)="Rental",K780="Household"),"Rental row needs property",""))))))</f>
        <v/>
      </c>
    </row>
    <row r="781" customFormat="false" ht="15" hidden="false" customHeight="false" outlineLevel="0" collapsed="false">
      <c r="A781" s="21"/>
      <c r="D781" s="22"/>
      <c r="I781" s="23" t="str">
        <f aca="false">IF(E781="","",IFERROR(INDEX(Categories!$A$2:$A$200,MATCH(E781,Categories!$B$2:$B$200,0)),"Unknown"))</f>
        <v/>
      </c>
      <c r="J781" s="24" t="str">
        <f aca="false">IF(A781="","",DATE(YEAR(A781),MONTH(A781),1))</f>
        <v/>
      </c>
      <c r="K781" s="23" t="str">
        <f aca="false">IF(A781="","",IF(G781&lt;&gt;"",G781,IFERROR(INDEX(Accounts!$D$2:$D$40,MATCH(B781,Accounts!$A$2:$A$40,0)),"Household")))</f>
        <v/>
      </c>
      <c r="L781" s="25" t="str">
        <f aca="false">IF(F781="","",SUMIFS($D$2:$D$3001,$F$2:$F$3001,F781))</f>
        <v/>
      </c>
      <c r="M781" s="23" t="str">
        <f aca="false">IF(A781="","",IF(E781="","Uncategorized",IF(I781="Unknown","Unknown category",IF(AND(I781="Transfer",F781=""),"Transfer needs ID",IF(AND(F781&lt;&gt;"",ABS(N(L781))&gt;0.009),"Unmatched transfer",IF(AND(LEFT(E781,6)="Rental",K781="Household"),"Rental row needs property",""))))))</f>
        <v/>
      </c>
    </row>
    <row r="782" customFormat="false" ht="15" hidden="false" customHeight="false" outlineLevel="0" collapsed="false">
      <c r="A782" s="21"/>
      <c r="D782" s="22"/>
      <c r="I782" s="23" t="str">
        <f aca="false">IF(E782="","",IFERROR(INDEX(Categories!$A$2:$A$200,MATCH(E782,Categories!$B$2:$B$200,0)),"Unknown"))</f>
        <v/>
      </c>
      <c r="J782" s="24" t="str">
        <f aca="false">IF(A782="","",DATE(YEAR(A782),MONTH(A782),1))</f>
        <v/>
      </c>
      <c r="K782" s="23" t="str">
        <f aca="false">IF(A782="","",IF(G782&lt;&gt;"",G782,IFERROR(INDEX(Accounts!$D$2:$D$40,MATCH(B782,Accounts!$A$2:$A$40,0)),"Household")))</f>
        <v/>
      </c>
      <c r="L782" s="25" t="str">
        <f aca="false">IF(F782="","",SUMIFS($D$2:$D$3001,$F$2:$F$3001,F782))</f>
        <v/>
      </c>
      <c r="M782" s="23" t="str">
        <f aca="false">IF(A782="","",IF(E782="","Uncategorized",IF(I782="Unknown","Unknown category",IF(AND(I782="Transfer",F782=""),"Transfer needs ID",IF(AND(F782&lt;&gt;"",ABS(N(L782))&gt;0.009),"Unmatched transfer",IF(AND(LEFT(E782,6)="Rental",K782="Household"),"Rental row needs property",""))))))</f>
        <v/>
      </c>
    </row>
    <row r="783" customFormat="false" ht="15" hidden="false" customHeight="false" outlineLevel="0" collapsed="false">
      <c r="A783" s="21"/>
      <c r="D783" s="22"/>
      <c r="I783" s="23" t="str">
        <f aca="false">IF(E783="","",IFERROR(INDEX(Categories!$A$2:$A$200,MATCH(E783,Categories!$B$2:$B$200,0)),"Unknown"))</f>
        <v/>
      </c>
      <c r="J783" s="24" t="str">
        <f aca="false">IF(A783="","",DATE(YEAR(A783),MONTH(A783),1))</f>
        <v/>
      </c>
      <c r="K783" s="23" t="str">
        <f aca="false">IF(A783="","",IF(G783&lt;&gt;"",G783,IFERROR(INDEX(Accounts!$D$2:$D$40,MATCH(B783,Accounts!$A$2:$A$40,0)),"Household")))</f>
        <v/>
      </c>
      <c r="L783" s="25" t="str">
        <f aca="false">IF(F783="","",SUMIFS($D$2:$D$3001,$F$2:$F$3001,F783))</f>
        <v/>
      </c>
      <c r="M783" s="23" t="str">
        <f aca="false">IF(A783="","",IF(E783="","Uncategorized",IF(I783="Unknown","Unknown category",IF(AND(I783="Transfer",F783=""),"Transfer needs ID",IF(AND(F783&lt;&gt;"",ABS(N(L783))&gt;0.009),"Unmatched transfer",IF(AND(LEFT(E783,6)="Rental",K783="Household"),"Rental row needs property",""))))))</f>
        <v/>
      </c>
    </row>
    <row r="784" customFormat="false" ht="15" hidden="false" customHeight="false" outlineLevel="0" collapsed="false">
      <c r="A784" s="21"/>
      <c r="D784" s="22"/>
      <c r="I784" s="23" t="str">
        <f aca="false">IF(E784="","",IFERROR(INDEX(Categories!$A$2:$A$200,MATCH(E784,Categories!$B$2:$B$200,0)),"Unknown"))</f>
        <v/>
      </c>
      <c r="J784" s="24" t="str">
        <f aca="false">IF(A784="","",DATE(YEAR(A784),MONTH(A784),1))</f>
        <v/>
      </c>
      <c r="K784" s="23" t="str">
        <f aca="false">IF(A784="","",IF(G784&lt;&gt;"",G784,IFERROR(INDEX(Accounts!$D$2:$D$40,MATCH(B784,Accounts!$A$2:$A$40,0)),"Household")))</f>
        <v/>
      </c>
      <c r="L784" s="25" t="str">
        <f aca="false">IF(F784="","",SUMIFS($D$2:$D$3001,$F$2:$F$3001,F784))</f>
        <v/>
      </c>
      <c r="M784" s="23" t="str">
        <f aca="false">IF(A784="","",IF(E784="","Uncategorized",IF(I784="Unknown","Unknown category",IF(AND(I784="Transfer",F784=""),"Transfer needs ID",IF(AND(F784&lt;&gt;"",ABS(N(L784))&gt;0.009),"Unmatched transfer",IF(AND(LEFT(E784,6)="Rental",K784="Household"),"Rental row needs property",""))))))</f>
        <v/>
      </c>
    </row>
    <row r="785" customFormat="false" ht="15" hidden="false" customHeight="false" outlineLevel="0" collapsed="false">
      <c r="A785" s="21"/>
      <c r="D785" s="22"/>
      <c r="I785" s="23" t="str">
        <f aca="false">IF(E785="","",IFERROR(INDEX(Categories!$A$2:$A$200,MATCH(E785,Categories!$B$2:$B$200,0)),"Unknown"))</f>
        <v/>
      </c>
      <c r="J785" s="24" t="str">
        <f aca="false">IF(A785="","",DATE(YEAR(A785),MONTH(A785),1))</f>
        <v/>
      </c>
      <c r="K785" s="23" t="str">
        <f aca="false">IF(A785="","",IF(G785&lt;&gt;"",G785,IFERROR(INDEX(Accounts!$D$2:$D$40,MATCH(B785,Accounts!$A$2:$A$40,0)),"Household")))</f>
        <v/>
      </c>
      <c r="L785" s="25" t="str">
        <f aca="false">IF(F785="","",SUMIFS($D$2:$D$3001,$F$2:$F$3001,F785))</f>
        <v/>
      </c>
      <c r="M785" s="23" t="str">
        <f aca="false">IF(A785="","",IF(E785="","Uncategorized",IF(I785="Unknown","Unknown category",IF(AND(I785="Transfer",F785=""),"Transfer needs ID",IF(AND(F785&lt;&gt;"",ABS(N(L785))&gt;0.009),"Unmatched transfer",IF(AND(LEFT(E785,6)="Rental",K785="Household"),"Rental row needs property",""))))))</f>
        <v/>
      </c>
    </row>
    <row r="786" customFormat="false" ht="15" hidden="false" customHeight="false" outlineLevel="0" collapsed="false">
      <c r="A786" s="21"/>
      <c r="D786" s="22"/>
      <c r="I786" s="23" t="str">
        <f aca="false">IF(E786="","",IFERROR(INDEX(Categories!$A$2:$A$200,MATCH(E786,Categories!$B$2:$B$200,0)),"Unknown"))</f>
        <v/>
      </c>
      <c r="J786" s="24" t="str">
        <f aca="false">IF(A786="","",DATE(YEAR(A786),MONTH(A786),1))</f>
        <v/>
      </c>
      <c r="K786" s="23" t="str">
        <f aca="false">IF(A786="","",IF(G786&lt;&gt;"",G786,IFERROR(INDEX(Accounts!$D$2:$D$40,MATCH(B786,Accounts!$A$2:$A$40,0)),"Household")))</f>
        <v/>
      </c>
      <c r="L786" s="25" t="str">
        <f aca="false">IF(F786="","",SUMIFS($D$2:$D$3001,$F$2:$F$3001,F786))</f>
        <v/>
      </c>
      <c r="M786" s="23" t="str">
        <f aca="false">IF(A786="","",IF(E786="","Uncategorized",IF(I786="Unknown","Unknown category",IF(AND(I786="Transfer",F786=""),"Transfer needs ID",IF(AND(F786&lt;&gt;"",ABS(N(L786))&gt;0.009),"Unmatched transfer",IF(AND(LEFT(E786,6)="Rental",K786="Household"),"Rental row needs property",""))))))</f>
        <v/>
      </c>
    </row>
    <row r="787" customFormat="false" ht="15" hidden="false" customHeight="false" outlineLevel="0" collapsed="false">
      <c r="A787" s="21"/>
      <c r="D787" s="22"/>
      <c r="I787" s="23" t="str">
        <f aca="false">IF(E787="","",IFERROR(INDEX(Categories!$A$2:$A$200,MATCH(E787,Categories!$B$2:$B$200,0)),"Unknown"))</f>
        <v/>
      </c>
      <c r="J787" s="24" t="str">
        <f aca="false">IF(A787="","",DATE(YEAR(A787),MONTH(A787),1))</f>
        <v/>
      </c>
      <c r="K787" s="23" t="str">
        <f aca="false">IF(A787="","",IF(G787&lt;&gt;"",G787,IFERROR(INDEX(Accounts!$D$2:$D$40,MATCH(B787,Accounts!$A$2:$A$40,0)),"Household")))</f>
        <v/>
      </c>
      <c r="L787" s="25" t="str">
        <f aca="false">IF(F787="","",SUMIFS($D$2:$D$3001,$F$2:$F$3001,F787))</f>
        <v/>
      </c>
      <c r="M787" s="23" t="str">
        <f aca="false">IF(A787="","",IF(E787="","Uncategorized",IF(I787="Unknown","Unknown category",IF(AND(I787="Transfer",F787=""),"Transfer needs ID",IF(AND(F787&lt;&gt;"",ABS(N(L787))&gt;0.009),"Unmatched transfer",IF(AND(LEFT(E787,6)="Rental",K787="Household"),"Rental row needs property",""))))))</f>
        <v/>
      </c>
    </row>
    <row r="788" customFormat="false" ht="15" hidden="false" customHeight="false" outlineLevel="0" collapsed="false">
      <c r="A788" s="21"/>
      <c r="D788" s="22"/>
      <c r="I788" s="23" t="str">
        <f aca="false">IF(E788="","",IFERROR(INDEX(Categories!$A$2:$A$200,MATCH(E788,Categories!$B$2:$B$200,0)),"Unknown"))</f>
        <v/>
      </c>
      <c r="J788" s="24" t="str">
        <f aca="false">IF(A788="","",DATE(YEAR(A788),MONTH(A788),1))</f>
        <v/>
      </c>
      <c r="K788" s="23" t="str">
        <f aca="false">IF(A788="","",IF(G788&lt;&gt;"",G788,IFERROR(INDEX(Accounts!$D$2:$D$40,MATCH(B788,Accounts!$A$2:$A$40,0)),"Household")))</f>
        <v/>
      </c>
      <c r="L788" s="25" t="str">
        <f aca="false">IF(F788="","",SUMIFS($D$2:$D$3001,$F$2:$F$3001,F788))</f>
        <v/>
      </c>
      <c r="M788" s="23" t="str">
        <f aca="false">IF(A788="","",IF(E788="","Uncategorized",IF(I788="Unknown","Unknown category",IF(AND(I788="Transfer",F788=""),"Transfer needs ID",IF(AND(F788&lt;&gt;"",ABS(N(L788))&gt;0.009),"Unmatched transfer",IF(AND(LEFT(E788,6)="Rental",K788="Household"),"Rental row needs property",""))))))</f>
        <v/>
      </c>
    </row>
    <row r="789" customFormat="false" ht="15" hidden="false" customHeight="false" outlineLevel="0" collapsed="false">
      <c r="A789" s="21"/>
      <c r="D789" s="22"/>
      <c r="I789" s="23" t="str">
        <f aca="false">IF(E789="","",IFERROR(INDEX(Categories!$A$2:$A$200,MATCH(E789,Categories!$B$2:$B$200,0)),"Unknown"))</f>
        <v/>
      </c>
      <c r="J789" s="24" t="str">
        <f aca="false">IF(A789="","",DATE(YEAR(A789),MONTH(A789),1))</f>
        <v/>
      </c>
      <c r="K789" s="23" t="str">
        <f aca="false">IF(A789="","",IF(G789&lt;&gt;"",G789,IFERROR(INDEX(Accounts!$D$2:$D$40,MATCH(B789,Accounts!$A$2:$A$40,0)),"Household")))</f>
        <v/>
      </c>
      <c r="L789" s="25" t="str">
        <f aca="false">IF(F789="","",SUMIFS($D$2:$D$3001,$F$2:$F$3001,F789))</f>
        <v/>
      </c>
      <c r="M789" s="23" t="str">
        <f aca="false">IF(A789="","",IF(E789="","Uncategorized",IF(I789="Unknown","Unknown category",IF(AND(I789="Transfer",F789=""),"Transfer needs ID",IF(AND(F789&lt;&gt;"",ABS(N(L789))&gt;0.009),"Unmatched transfer",IF(AND(LEFT(E789,6)="Rental",K789="Household"),"Rental row needs property",""))))))</f>
        <v/>
      </c>
    </row>
    <row r="790" customFormat="false" ht="15" hidden="false" customHeight="false" outlineLevel="0" collapsed="false">
      <c r="A790" s="21"/>
      <c r="D790" s="22"/>
      <c r="I790" s="23" t="str">
        <f aca="false">IF(E790="","",IFERROR(INDEX(Categories!$A$2:$A$200,MATCH(E790,Categories!$B$2:$B$200,0)),"Unknown"))</f>
        <v/>
      </c>
      <c r="J790" s="24" t="str">
        <f aca="false">IF(A790="","",DATE(YEAR(A790),MONTH(A790),1))</f>
        <v/>
      </c>
      <c r="K790" s="23" t="str">
        <f aca="false">IF(A790="","",IF(G790&lt;&gt;"",G790,IFERROR(INDEX(Accounts!$D$2:$D$40,MATCH(B790,Accounts!$A$2:$A$40,0)),"Household")))</f>
        <v/>
      </c>
      <c r="L790" s="25" t="str">
        <f aca="false">IF(F790="","",SUMIFS($D$2:$D$3001,$F$2:$F$3001,F790))</f>
        <v/>
      </c>
      <c r="M790" s="23" t="str">
        <f aca="false">IF(A790="","",IF(E790="","Uncategorized",IF(I790="Unknown","Unknown category",IF(AND(I790="Transfer",F790=""),"Transfer needs ID",IF(AND(F790&lt;&gt;"",ABS(N(L790))&gt;0.009),"Unmatched transfer",IF(AND(LEFT(E790,6)="Rental",K790="Household"),"Rental row needs property",""))))))</f>
        <v/>
      </c>
    </row>
    <row r="791" customFormat="false" ht="15" hidden="false" customHeight="false" outlineLevel="0" collapsed="false">
      <c r="A791" s="21"/>
      <c r="D791" s="22"/>
      <c r="I791" s="23" t="str">
        <f aca="false">IF(E791="","",IFERROR(INDEX(Categories!$A$2:$A$200,MATCH(E791,Categories!$B$2:$B$200,0)),"Unknown"))</f>
        <v/>
      </c>
      <c r="J791" s="24" t="str">
        <f aca="false">IF(A791="","",DATE(YEAR(A791),MONTH(A791),1))</f>
        <v/>
      </c>
      <c r="K791" s="23" t="str">
        <f aca="false">IF(A791="","",IF(G791&lt;&gt;"",G791,IFERROR(INDEX(Accounts!$D$2:$D$40,MATCH(B791,Accounts!$A$2:$A$40,0)),"Household")))</f>
        <v/>
      </c>
      <c r="L791" s="25" t="str">
        <f aca="false">IF(F791="","",SUMIFS($D$2:$D$3001,$F$2:$F$3001,F791))</f>
        <v/>
      </c>
      <c r="M791" s="23" t="str">
        <f aca="false">IF(A791="","",IF(E791="","Uncategorized",IF(I791="Unknown","Unknown category",IF(AND(I791="Transfer",F791=""),"Transfer needs ID",IF(AND(F791&lt;&gt;"",ABS(N(L791))&gt;0.009),"Unmatched transfer",IF(AND(LEFT(E791,6)="Rental",K791="Household"),"Rental row needs property",""))))))</f>
        <v/>
      </c>
    </row>
    <row r="792" customFormat="false" ht="15" hidden="false" customHeight="false" outlineLevel="0" collapsed="false">
      <c r="A792" s="21"/>
      <c r="D792" s="22"/>
      <c r="I792" s="23" t="str">
        <f aca="false">IF(E792="","",IFERROR(INDEX(Categories!$A$2:$A$200,MATCH(E792,Categories!$B$2:$B$200,0)),"Unknown"))</f>
        <v/>
      </c>
      <c r="J792" s="24" t="str">
        <f aca="false">IF(A792="","",DATE(YEAR(A792),MONTH(A792),1))</f>
        <v/>
      </c>
      <c r="K792" s="23" t="str">
        <f aca="false">IF(A792="","",IF(G792&lt;&gt;"",G792,IFERROR(INDEX(Accounts!$D$2:$D$40,MATCH(B792,Accounts!$A$2:$A$40,0)),"Household")))</f>
        <v/>
      </c>
      <c r="L792" s="25" t="str">
        <f aca="false">IF(F792="","",SUMIFS($D$2:$D$3001,$F$2:$F$3001,F792))</f>
        <v/>
      </c>
      <c r="M792" s="23" t="str">
        <f aca="false">IF(A792="","",IF(E792="","Uncategorized",IF(I792="Unknown","Unknown category",IF(AND(I792="Transfer",F792=""),"Transfer needs ID",IF(AND(F792&lt;&gt;"",ABS(N(L792))&gt;0.009),"Unmatched transfer",IF(AND(LEFT(E792,6)="Rental",K792="Household"),"Rental row needs property",""))))))</f>
        <v/>
      </c>
    </row>
    <row r="793" customFormat="false" ht="15" hidden="false" customHeight="false" outlineLevel="0" collapsed="false">
      <c r="A793" s="21"/>
      <c r="D793" s="22"/>
      <c r="I793" s="23" t="str">
        <f aca="false">IF(E793="","",IFERROR(INDEX(Categories!$A$2:$A$200,MATCH(E793,Categories!$B$2:$B$200,0)),"Unknown"))</f>
        <v/>
      </c>
      <c r="J793" s="24" t="str">
        <f aca="false">IF(A793="","",DATE(YEAR(A793),MONTH(A793),1))</f>
        <v/>
      </c>
      <c r="K793" s="23" t="str">
        <f aca="false">IF(A793="","",IF(G793&lt;&gt;"",G793,IFERROR(INDEX(Accounts!$D$2:$D$40,MATCH(B793,Accounts!$A$2:$A$40,0)),"Household")))</f>
        <v/>
      </c>
      <c r="L793" s="25" t="str">
        <f aca="false">IF(F793="","",SUMIFS($D$2:$D$3001,$F$2:$F$3001,F793))</f>
        <v/>
      </c>
      <c r="M793" s="23" t="str">
        <f aca="false">IF(A793="","",IF(E793="","Uncategorized",IF(I793="Unknown","Unknown category",IF(AND(I793="Transfer",F793=""),"Transfer needs ID",IF(AND(F793&lt;&gt;"",ABS(N(L793))&gt;0.009),"Unmatched transfer",IF(AND(LEFT(E793,6)="Rental",K793="Household"),"Rental row needs property",""))))))</f>
        <v/>
      </c>
    </row>
    <row r="794" customFormat="false" ht="15" hidden="false" customHeight="false" outlineLevel="0" collapsed="false">
      <c r="A794" s="21"/>
      <c r="D794" s="22"/>
      <c r="I794" s="23" t="str">
        <f aca="false">IF(E794="","",IFERROR(INDEX(Categories!$A$2:$A$200,MATCH(E794,Categories!$B$2:$B$200,0)),"Unknown"))</f>
        <v/>
      </c>
      <c r="J794" s="24" t="str">
        <f aca="false">IF(A794="","",DATE(YEAR(A794),MONTH(A794),1))</f>
        <v/>
      </c>
      <c r="K794" s="23" t="str">
        <f aca="false">IF(A794="","",IF(G794&lt;&gt;"",G794,IFERROR(INDEX(Accounts!$D$2:$D$40,MATCH(B794,Accounts!$A$2:$A$40,0)),"Household")))</f>
        <v/>
      </c>
      <c r="L794" s="25" t="str">
        <f aca="false">IF(F794="","",SUMIFS($D$2:$D$3001,$F$2:$F$3001,F794))</f>
        <v/>
      </c>
      <c r="M794" s="23" t="str">
        <f aca="false">IF(A794="","",IF(E794="","Uncategorized",IF(I794="Unknown","Unknown category",IF(AND(I794="Transfer",F794=""),"Transfer needs ID",IF(AND(F794&lt;&gt;"",ABS(N(L794))&gt;0.009),"Unmatched transfer",IF(AND(LEFT(E794,6)="Rental",K794="Household"),"Rental row needs property",""))))))</f>
        <v/>
      </c>
    </row>
    <row r="795" customFormat="false" ht="15" hidden="false" customHeight="false" outlineLevel="0" collapsed="false">
      <c r="A795" s="21"/>
      <c r="D795" s="22"/>
      <c r="I795" s="23" t="str">
        <f aca="false">IF(E795="","",IFERROR(INDEX(Categories!$A$2:$A$200,MATCH(E795,Categories!$B$2:$B$200,0)),"Unknown"))</f>
        <v/>
      </c>
      <c r="J795" s="24" t="str">
        <f aca="false">IF(A795="","",DATE(YEAR(A795),MONTH(A795),1))</f>
        <v/>
      </c>
      <c r="K795" s="23" t="str">
        <f aca="false">IF(A795="","",IF(G795&lt;&gt;"",G795,IFERROR(INDEX(Accounts!$D$2:$D$40,MATCH(B795,Accounts!$A$2:$A$40,0)),"Household")))</f>
        <v/>
      </c>
      <c r="L795" s="25" t="str">
        <f aca="false">IF(F795="","",SUMIFS($D$2:$D$3001,$F$2:$F$3001,F795))</f>
        <v/>
      </c>
      <c r="M795" s="23" t="str">
        <f aca="false">IF(A795="","",IF(E795="","Uncategorized",IF(I795="Unknown","Unknown category",IF(AND(I795="Transfer",F795=""),"Transfer needs ID",IF(AND(F795&lt;&gt;"",ABS(N(L795))&gt;0.009),"Unmatched transfer",IF(AND(LEFT(E795,6)="Rental",K795="Household"),"Rental row needs property",""))))))</f>
        <v/>
      </c>
    </row>
    <row r="796" customFormat="false" ht="15" hidden="false" customHeight="false" outlineLevel="0" collapsed="false">
      <c r="A796" s="21"/>
      <c r="D796" s="22"/>
      <c r="I796" s="23" t="str">
        <f aca="false">IF(E796="","",IFERROR(INDEX(Categories!$A$2:$A$200,MATCH(E796,Categories!$B$2:$B$200,0)),"Unknown"))</f>
        <v/>
      </c>
      <c r="J796" s="24" t="str">
        <f aca="false">IF(A796="","",DATE(YEAR(A796),MONTH(A796),1))</f>
        <v/>
      </c>
      <c r="K796" s="23" t="str">
        <f aca="false">IF(A796="","",IF(G796&lt;&gt;"",G796,IFERROR(INDEX(Accounts!$D$2:$D$40,MATCH(B796,Accounts!$A$2:$A$40,0)),"Household")))</f>
        <v/>
      </c>
      <c r="L796" s="25" t="str">
        <f aca="false">IF(F796="","",SUMIFS($D$2:$D$3001,$F$2:$F$3001,F796))</f>
        <v/>
      </c>
      <c r="M796" s="23" t="str">
        <f aca="false">IF(A796="","",IF(E796="","Uncategorized",IF(I796="Unknown","Unknown category",IF(AND(I796="Transfer",F796=""),"Transfer needs ID",IF(AND(F796&lt;&gt;"",ABS(N(L796))&gt;0.009),"Unmatched transfer",IF(AND(LEFT(E796,6)="Rental",K796="Household"),"Rental row needs property",""))))))</f>
        <v/>
      </c>
    </row>
    <row r="797" customFormat="false" ht="15" hidden="false" customHeight="false" outlineLevel="0" collapsed="false">
      <c r="A797" s="21"/>
      <c r="D797" s="22"/>
      <c r="I797" s="23" t="str">
        <f aca="false">IF(E797="","",IFERROR(INDEX(Categories!$A$2:$A$200,MATCH(E797,Categories!$B$2:$B$200,0)),"Unknown"))</f>
        <v/>
      </c>
      <c r="J797" s="24" t="str">
        <f aca="false">IF(A797="","",DATE(YEAR(A797),MONTH(A797),1))</f>
        <v/>
      </c>
      <c r="K797" s="23" t="str">
        <f aca="false">IF(A797="","",IF(G797&lt;&gt;"",G797,IFERROR(INDEX(Accounts!$D$2:$D$40,MATCH(B797,Accounts!$A$2:$A$40,0)),"Household")))</f>
        <v/>
      </c>
      <c r="L797" s="25" t="str">
        <f aca="false">IF(F797="","",SUMIFS($D$2:$D$3001,$F$2:$F$3001,F797))</f>
        <v/>
      </c>
      <c r="M797" s="23" t="str">
        <f aca="false">IF(A797="","",IF(E797="","Uncategorized",IF(I797="Unknown","Unknown category",IF(AND(I797="Transfer",F797=""),"Transfer needs ID",IF(AND(F797&lt;&gt;"",ABS(N(L797))&gt;0.009),"Unmatched transfer",IF(AND(LEFT(E797,6)="Rental",K797="Household"),"Rental row needs property",""))))))</f>
        <v/>
      </c>
    </row>
    <row r="798" customFormat="false" ht="15" hidden="false" customHeight="false" outlineLevel="0" collapsed="false">
      <c r="A798" s="21"/>
      <c r="D798" s="22"/>
      <c r="I798" s="23" t="str">
        <f aca="false">IF(E798="","",IFERROR(INDEX(Categories!$A$2:$A$200,MATCH(E798,Categories!$B$2:$B$200,0)),"Unknown"))</f>
        <v/>
      </c>
      <c r="J798" s="24" t="str">
        <f aca="false">IF(A798="","",DATE(YEAR(A798),MONTH(A798),1))</f>
        <v/>
      </c>
      <c r="K798" s="23" t="str">
        <f aca="false">IF(A798="","",IF(G798&lt;&gt;"",G798,IFERROR(INDEX(Accounts!$D$2:$D$40,MATCH(B798,Accounts!$A$2:$A$40,0)),"Household")))</f>
        <v/>
      </c>
      <c r="L798" s="25" t="str">
        <f aca="false">IF(F798="","",SUMIFS($D$2:$D$3001,$F$2:$F$3001,F798))</f>
        <v/>
      </c>
      <c r="M798" s="23" t="str">
        <f aca="false">IF(A798="","",IF(E798="","Uncategorized",IF(I798="Unknown","Unknown category",IF(AND(I798="Transfer",F798=""),"Transfer needs ID",IF(AND(F798&lt;&gt;"",ABS(N(L798))&gt;0.009),"Unmatched transfer",IF(AND(LEFT(E798,6)="Rental",K798="Household"),"Rental row needs property",""))))))</f>
        <v/>
      </c>
    </row>
    <row r="799" customFormat="false" ht="15" hidden="false" customHeight="false" outlineLevel="0" collapsed="false">
      <c r="A799" s="21"/>
      <c r="D799" s="22"/>
      <c r="I799" s="23" t="str">
        <f aca="false">IF(E799="","",IFERROR(INDEX(Categories!$A$2:$A$200,MATCH(E799,Categories!$B$2:$B$200,0)),"Unknown"))</f>
        <v/>
      </c>
      <c r="J799" s="24" t="str">
        <f aca="false">IF(A799="","",DATE(YEAR(A799),MONTH(A799),1))</f>
        <v/>
      </c>
      <c r="K799" s="23" t="str">
        <f aca="false">IF(A799="","",IF(G799&lt;&gt;"",G799,IFERROR(INDEX(Accounts!$D$2:$D$40,MATCH(B799,Accounts!$A$2:$A$40,0)),"Household")))</f>
        <v/>
      </c>
      <c r="L799" s="25" t="str">
        <f aca="false">IF(F799="","",SUMIFS($D$2:$D$3001,$F$2:$F$3001,F799))</f>
        <v/>
      </c>
      <c r="M799" s="23" t="str">
        <f aca="false">IF(A799="","",IF(E799="","Uncategorized",IF(I799="Unknown","Unknown category",IF(AND(I799="Transfer",F799=""),"Transfer needs ID",IF(AND(F799&lt;&gt;"",ABS(N(L799))&gt;0.009),"Unmatched transfer",IF(AND(LEFT(E799,6)="Rental",K799="Household"),"Rental row needs property",""))))))</f>
        <v/>
      </c>
    </row>
    <row r="800" customFormat="false" ht="15" hidden="false" customHeight="false" outlineLevel="0" collapsed="false">
      <c r="A800" s="21"/>
      <c r="D800" s="22"/>
      <c r="I800" s="23" t="str">
        <f aca="false">IF(E800="","",IFERROR(INDEX(Categories!$A$2:$A$200,MATCH(E800,Categories!$B$2:$B$200,0)),"Unknown"))</f>
        <v/>
      </c>
      <c r="J800" s="24" t="str">
        <f aca="false">IF(A800="","",DATE(YEAR(A800),MONTH(A800),1))</f>
        <v/>
      </c>
      <c r="K800" s="23" t="str">
        <f aca="false">IF(A800="","",IF(G800&lt;&gt;"",G800,IFERROR(INDEX(Accounts!$D$2:$D$40,MATCH(B800,Accounts!$A$2:$A$40,0)),"Household")))</f>
        <v/>
      </c>
      <c r="L800" s="25" t="str">
        <f aca="false">IF(F800="","",SUMIFS($D$2:$D$3001,$F$2:$F$3001,F800))</f>
        <v/>
      </c>
      <c r="M800" s="23" t="str">
        <f aca="false">IF(A800="","",IF(E800="","Uncategorized",IF(I800="Unknown","Unknown category",IF(AND(I800="Transfer",F800=""),"Transfer needs ID",IF(AND(F800&lt;&gt;"",ABS(N(L800))&gt;0.009),"Unmatched transfer",IF(AND(LEFT(E800,6)="Rental",K800="Household"),"Rental row needs property",""))))))</f>
        <v/>
      </c>
    </row>
    <row r="801" customFormat="false" ht="15" hidden="false" customHeight="false" outlineLevel="0" collapsed="false">
      <c r="A801" s="21"/>
      <c r="D801" s="22"/>
      <c r="I801" s="23" t="str">
        <f aca="false">IF(E801="","",IFERROR(INDEX(Categories!$A$2:$A$200,MATCH(E801,Categories!$B$2:$B$200,0)),"Unknown"))</f>
        <v/>
      </c>
      <c r="J801" s="24" t="str">
        <f aca="false">IF(A801="","",DATE(YEAR(A801),MONTH(A801),1))</f>
        <v/>
      </c>
      <c r="K801" s="23" t="str">
        <f aca="false">IF(A801="","",IF(G801&lt;&gt;"",G801,IFERROR(INDEX(Accounts!$D$2:$D$40,MATCH(B801,Accounts!$A$2:$A$40,0)),"Household")))</f>
        <v/>
      </c>
      <c r="L801" s="25" t="str">
        <f aca="false">IF(F801="","",SUMIFS($D$2:$D$3001,$F$2:$F$3001,F801))</f>
        <v/>
      </c>
      <c r="M801" s="23" t="str">
        <f aca="false">IF(A801="","",IF(E801="","Uncategorized",IF(I801="Unknown","Unknown category",IF(AND(I801="Transfer",F801=""),"Transfer needs ID",IF(AND(F801&lt;&gt;"",ABS(N(L801))&gt;0.009),"Unmatched transfer",IF(AND(LEFT(E801,6)="Rental",K801="Household"),"Rental row needs property",""))))))</f>
        <v/>
      </c>
    </row>
    <row r="802" customFormat="false" ht="15" hidden="false" customHeight="false" outlineLevel="0" collapsed="false">
      <c r="A802" s="21"/>
      <c r="D802" s="22"/>
      <c r="I802" s="23" t="str">
        <f aca="false">IF(E802="","",IFERROR(INDEX(Categories!$A$2:$A$200,MATCH(E802,Categories!$B$2:$B$200,0)),"Unknown"))</f>
        <v/>
      </c>
      <c r="J802" s="24" t="str">
        <f aca="false">IF(A802="","",DATE(YEAR(A802),MONTH(A802),1))</f>
        <v/>
      </c>
      <c r="K802" s="23" t="str">
        <f aca="false">IF(A802="","",IF(G802&lt;&gt;"",G802,IFERROR(INDEX(Accounts!$D$2:$D$40,MATCH(B802,Accounts!$A$2:$A$40,0)),"Household")))</f>
        <v/>
      </c>
      <c r="L802" s="25" t="str">
        <f aca="false">IF(F802="","",SUMIFS($D$2:$D$3001,$F$2:$F$3001,F802))</f>
        <v/>
      </c>
      <c r="M802" s="23" t="str">
        <f aca="false">IF(A802="","",IF(E802="","Uncategorized",IF(I802="Unknown","Unknown category",IF(AND(I802="Transfer",F802=""),"Transfer needs ID",IF(AND(F802&lt;&gt;"",ABS(N(L802))&gt;0.009),"Unmatched transfer",IF(AND(LEFT(E802,6)="Rental",K802="Household"),"Rental row needs property",""))))))</f>
        <v/>
      </c>
    </row>
    <row r="803" customFormat="false" ht="15" hidden="false" customHeight="false" outlineLevel="0" collapsed="false">
      <c r="A803" s="21"/>
      <c r="D803" s="22"/>
      <c r="I803" s="23" t="str">
        <f aca="false">IF(E803="","",IFERROR(INDEX(Categories!$A$2:$A$200,MATCH(E803,Categories!$B$2:$B$200,0)),"Unknown"))</f>
        <v/>
      </c>
      <c r="J803" s="24" t="str">
        <f aca="false">IF(A803="","",DATE(YEAR(A803),MONTH(A803),1))</f>
        <v/>
      </c>
      <c r="K803" s="23" t="str">
        <f aca="false">IF(A803="","",IF(G803&lt;&gt;"",G803,IFERROR(INDEX(Accounts!$D$2:$D$40,MATCH(B803,Accounts!$A$2:$A$40,0)),"Household")))</f>
        <v/>
      </c>
      <c r="L803" s="25" t="str">
        <f aca="false">IF(F803="","",SUMIFS($D$2:$D$3001,$F$2:$F$3001,F803))</f>
        <v/>
      </c>
      <c r="M803" s="23" t="str">
        <f aca="false">IF(A803="","",IF(E803="","Uncategorized",IF(I803="Unknown","Unknown category",IF(AND(I803="Transfer",F803=""),"Transfer needs ID",IF(AND(F803&lt;&gt;"",ABS(N(L803))&gt;0.009),"Unmatched transfer",IF(AND(LEFT(E803,6)="Rental",K803="Household"),"Rental row needs property",""))))))</f>
        <v/>
      </c>
    </row>
    <row r="804" customFormat="false" ht="15" hidden="false" customHeight="false" outlineLevel="0" collapsed="false">
      <c r="A804" s="21"/>
      <c r="D804" s="22"/>
      <c r="I804" s="23" t="str">
        <f aca="false">IF(E804="","",IFERROR(INDEX(Categories!$A$2:$A$200,MATCH(E804,Categories!$B$2:$B$200,0)),"Unknown"))</f>
        <v/>
      </c>
      <c r="J804" s="24" t="str">
        <f aca="false">IF(A804="","",DATE(YEAR(A804),MONTH(A804),1))</f>
        <v/>
      </c>
      <c r="K804" s="23" t="str">
        <f aca="false">IF(A804="","",IF(G804&lt;&gt;"",G804,IFERROR(INDEX(Accounts!$D$2:$D$40,MATCH(B804,Accounts!$A$2:$A$40,0)),"Household")))</f>
        <v/>
      </c>
      <c r="L804" s="25" t="str">
        <f aca="false">IF(F804="","",SUMIFS($D$2:$D$3001,$F$2:$F$3001,F804))</f>
        <v/>
      </c>
      <c r="M804" s="23" t="str">
        <f aca="false">IF(A804="","",IF(E804="","Uncategorized",IF(I804="Unknown","Unknown category",IF(AND(I804="Transfer",F804=""),"Transfer needs ID",IF(AND(F804&lt;&gt;"",ABS(N(L804))&gt;0.009),"Unmatched transfer",IF(AND(LEFT(E804,6)="Rental",K804="Household"),"Rental row needs property",""))))))</f>
        <v/>
      </c>
    </row>
    <row r="805" customFormat="false" ht="15" hidden="false" customHeight="false" outlineLevel="0" collapsed="false">
      <c r="A805" s="21"/>
      <c r="D805" s="22"/>
      <c r="I805" s="23" t="str">
        <f aca="false">IF(E805="","",IFERROR(INDEX(Categories!$A$2:$A$200,MATCH(E805,Categories!$B$2:$B$200,0)),"Unknown"))</f>
        <v/>
      </c>
      <c r="J805" s="24" t="str">
        <f aca="false">IF(A805="","",DATE(YEAR(A805),MONTH(A805),1))</f>
        <v/>
      </c>
      <c r="K805" s="23" t="str">
        <f aca="false">IF(A805="","",IF(G805&lt;&gt;"",G805,IFERROR(INDEX(Accounts!$D$2:$D$40,MATCH(B805,Accounts!$A$2:$A$40,0)),"Household")))</f>
        <v/>
      </c>
      <c r="L805" s="25" t="str">
        <f aca="false">IF(F805="","",SUMIFS($D$2:$D$3001,$F$2:$F$3001,F805))</f>
        <v/>
      </c>
      <c r="M805" s="23" t="str">
        <f aca="false">IF(A805="","",IF(E805="","Uncategorized",IF(I805="Unknown","Unknown category",IF(AND(I805="Transfer",F805=""),"Transfer needs ID",IF(AND(F805&lt;&gt;"",ABS(N(L805))&gt;0.009),"Unmatched transfer",IF(AND(LEFT(E805,6)="Rental",K805="Household"),"Rental row needs property",""))))))</f>
        <v/>
      </c>
    </row>
    <row r="806" customFormat="false" ht="15" hidden="false" customHeight="false" outlineLevel="0" collapsed="false">
      <c r="A806" s="21"/>
      <c r="D806" s="22"/>
      <c r="I806" s="23" t="str">
        <f aca="false">IF(E806="","",IFERROR(INDEX(Categories!$A$2:$A$200,MATCH(E806,Categories!$B$2:$B$200,0)),"Unknown"))</f>
        <v/>
      </c>
      <c r="J806" s="24" t="str">
        <f aca="false">IF(A806="","",DATE(YEAR(A806),MONTH(A806),1))</f>
        <v/>
      </c>
      <c r="K806" s="23" t="str">
        <f aca="false">IF(A806="","",IF(G806&lt;&gt;"",G806,IFERROR(INDEX(Accounts!$D$2:$D$40,MATCH(B806,Accounts!$A$2:$A$40,0)),"Household")))</f>
        <v/>
      </c>
      <c r="L806" s="25" t="str">
        <f aca="false">IF(F806="","",SUMIFS($D$2:$D$3001,$F$2:$F$3001,F806))</f>
        <v/>
      </c>
      <c r="M806" s="23" t="str">
        <f aca="false">IF(A806="","",IF(E806="","Uncategorized",IF(I806="Unknown","Unknown category",IF(AND(I806="Transfer",F806=""),"Transfer needs ID",IF(AND(F806&lt;&gt;"",ABS(N(L806))&gt;0.009),"Unmatched transfer",IF(AND(LEFT(E806,6)="Rental",K806="Household"),"Rental row needs property",""))))))</f>
        <v/>
      </c>
    </row>
    <row r="807" customFormat="false" ht="15" hidden="false" customHeight="false" outlineLevel="0" collapsed="false">
      <c r="A807" s="21"/>
      <c r="D807" s="22"/>
      <c r="I807" s="23" t="str">
        <f aca="false">IF(E807="","",IFERROR(INDEX(Categories!$A$2:$A$200,MATCH(E807,Categories!$B$2:$B$200,0)),"Unknown"))</f>
        <v/>
      </c>
      <c r="J807" s="24" t="str">
        <f aca="false">IF(A807="","",DATE(YEAR(A807),MONTH(A807),1))</f>
        <v/>
      </c>
      <c r="K807" s="23" t="str">
        <f aca="false">IF(A807="","",IF(G807&lt;&gt;"",G807,IFERROR(INDEX(Accounts!$D$2:$D$40,MATCH(B807,Accounts!$A$2:$A$40,0)),"Household")))</f>
        <v/>
      </c>
      <c r="L807" s="25" t="str">
        <f aca="false">IF(F807="","",SUMIFS($D$2:$D$3001,$F$2:$F$3001,F807))</f>
        <v/>
      </c>
      <c r="M807" s="23" t="str">
        <f aca="false">IF(A807="","",IF(E807="","Uncategorized",IF(I807="Unknown","Unknown category",IF(AND(I807="Transfer",F807=""),"Transfer needs ID",IF(AND(F807&lt;&gt;"",ABS(N(L807))&gt;0.009),"Unmatched transfer",IF(AND(LEFT(E807,6)="Rental",K807="Household"),"Rental row needs property",""))))))</f>
        <v/>
      </c>
    </row>
    <row r="808" customFormat="false" ht="15" hidden="false" customHeight="false" outlineLevel="0" collapsed="false">
      <c r="A808" s="21"/>
      <c r="D808" s="22"/>
      <c r="I808" s="23" t="str">
        <f aca="false">IF(E808="","",IFERROR(INDEX(Categories!$A$2:$A$200,MATCH(E808,Categories!$B$2:$B$200,0)),"Unknown"))</f>
        <v/>
      </c>
      <c r="J808" s="24" t="str">
        <f aca="false">IF(A808="","",DATE(YEAR(A808),MONTH(A808),1))</f>
        <v/>
      </c>
      <c r="K808" s="23" t="str">
        <f aca="false">IF(A808="","",IF(G808&lt;&gt;"",G808,IFERROR(INDEX(Accounts!$D$2:$D$40,MATCH(B808,Accounts!$A$2:$A$40,0)),"Household")))</f>
        <v/>
      </c>
      <c r="L808" s="25" t="str">
        <f aca="false">IF(F808="","",SUMIFS($D$2:$D$3001,$F$2:$F$3001,F808))</f>
        <v/>
      </c>
      <c r="M808" s="23" t="str">
        <f aca="false">IF(A808="","",IF(E808="","Uncategorized",IF(I808="Unknown","Unknown category",IF(AND(I808="Transfer",F808=""),"Transfer needs ID",IF(AND(F808&lt;&gt;"",ABS(N(L808))&gt;0.009),"Unmatched transfer",IF(AND(LEFT(E808,6)="Rental",K808="Household"),"Rental row needs property",""))))))</f>
        <v/>
      </c>
    </row>
    <row r="809" customFormat="false" ht="15" hidden="false" customHeight="false" outlineLevel="0" collapsed="false">
      <c r="A809" s="21"/>
      <c r="D809" s="22"/>
      <c r="I809" s="23" t="str">
        <f aca="false">IF(E809="","",IFERROR(INDEX(Categories!$A$2:$A$200,MATCH(E809,Categories!$B$2:$B$200,0)),"Unknown"))</f>
        <v/>
      </c>
      <c r="J809" s="24" t="str">
        <f aca="false">IF(A809="","",DATE(YEAR(A809),MONTH(A809),1))</f>
        <v/>
      </c>
      <c r="K809" s="23" t="str">
        <f aca="false">IF(A809="","",IF(G809&lt;&gt;"",G809,IFERROR(INDEX(Accounts!$D$2:$D$40,MATCH(B809,Accounts!$A$2:$A$40,0)),"Household")))</f>
        <v/>
      </c>
      <c r="L809" s="25" t="str">
        <f aca="false">IF(F809="","",SUMIFS($D$2:$D$3001,$F$2:$F$3001,F809))</f>
        <v/>
      </c>
      <c r="M809" s="23" t="str">
        <f aca="false">IF(A809="","",IF(E809="","Uncategorized",IF(I809="Unknown","Unknown category",IF(AND(I809="Transfer",F809=""),"Transfer needs ID",IF(AND(F809&lt;&gt;"",ABS(N(L809))&gt;0.009),"Unmatched transfer",IF(AND(LEFT(E809,6)="Rental",K809="Household"),"Rental row needs property",""))))))</f>
        <v/>
      </c>
    </row>
    <row r="810" customFormat="false" ht="15" hidden="false" customHeight="false" outlineLevel="0" collapsed="false">
      <c r="A810" s="21"/>
      <c r="D810" s="22"/>
      <c r="I810" s="23" t="str">
        <f aca="false">IF(E810="","",IFERROR(INDEX(Categories!$A$2:$A$200,MATCH(E810,Categories!$B$2:$B$200,0)),"Unknown"))</f>
        <v/>
      </c>
      <c r="J810" s="24" t="str">
        <f aca="false">IF(A810="","",DATE(YEAR(A810),MONTH(A810),1))</f>
        <v/>
      </c>
      <c r="K810" s="23" t="str">
        <f aca="false">IF(A810="","",IF(G810&lt;&gt;"",G810,IFERROR(INDEX(Accounts!$D$2:$D$40,MATCH(B810,Accounts!$A$2:$A$40,0)),"Household")))</f>
        <v/>
      </c>
      <c r="L810" s="25" t="str">
        <f aca="false">IF(F810="","",SUMIFS($D$2:$D$3001,$F$2:$F$3001,F810))</f>
        <v/>
      </c>
      <c r="M810" s="23" t="str">
        <f aca="false">IF(A810="","",IF(E810="","Uncategorized",IF(I810="Unknown","Unknown category",IF(AND(I810="Transfer",F810=""),"Transfer needs ID",IF(AND(F810&lt;&gt;"",ABS(N(L810))&gt;0.009),"Unmatched transfer",IF(AND(LEFT(E810,6)="Rental",K810="Household"),"Rental row needs property",""))))))</f>
        <v/>
      </c>
    </row>
    <row r="811" customFormat="false" ht="15" hidden="false" customHeight="false" outlineLevel="0" collapsed="false">
      <c r="A811" s="21"/>
      <c r="D811" s="22"/>
      <c r="I811" s="23" t="str">
        <f aca="false">IF(E811="","",IFERROR(INDEX(Categories!$A$2:$A$200,MATCH(E811,Categories!$B$2:$B$200,0)),"Unknown"))</f>
        <v/>
      </c>
      <c r="J811" s="24" t="str">
        <f aca="false">IF(A811="","",DATE(YEAR(A811),MONTH(A811),1))</f>
        <v/>
      </c>
      <c r="K811" s="23" t="str">
        <f aca="false">IF(A811="","",IF(G811&lt;&gt;"",G811,IFERROR(INDEX(Accounts!$D$2:$D$40,MATCH(B811,Accounts!$A$2:$A$40,0)),"Household")))</f>
        <v/>
      </c>
      <c r="L811" s="25" t="str">
        <f aca="false">IF(F811="","",SUMIFS($D$2:$D$3001,$F$2:$F$3001,F811))</f>
        <v/>
      </c>
      <c r="M811" s="23" t="str">
        <f aca="false">IF(A811="","",IF(E811="","Uncategorized",IF(I811="Unknown","Unknown category",IF(AND(I811="Transfer",F811=""),"Transfer needs ID",IF(AND(F811&lt;&gt;"",ABS(N(L811))&gt;0.009),"Unmatched transfer",IF(AND(LEFT(E811,6)="Rental",K811="Household"),"Rental row needs property",""))))))</f>
        <v/>
      </c>
    </row>
    <row r="812" customFormat="false" ht="15" hidden="false" customHeight="false" outlineLevel="0" collapsed="false">
      <c r="A812" s="21"/>
      <c r="D812" s="22"/>
      <c r="I812" s="23" t="str">
        <f aca="false">IF(E812="","",IFERROR(INDEX(Categories!$A$2:$A$200,MATCH(E812,Categories!$B$2:$B$200,0)),"Unknown"))</f>
        <v/>
      </c>
      <c r="J812" s="24" t="str">
        <f aca="false">IF(A812="","",DATE(YEAR(A812),MONTH(A812),1))</f>
        <v/>
      </c>
      <c r="K812" s="23" t="str">
        <f aca="false">IF(A812="","",IF(G812&lt;&gt;"",G812,IFERROR(INDEX(Accounts!$D$2:$D$40,MATCH(B812,Accounts!$A$2:$A$40,0)),"Household")))</f>
        <v/>
      </c>
      <c r="L812" s="25" t="str">
        <f aca="false">IF(F812="","",SUMIFS($D$2:$D$3001,$F$2:$F$3001,F812))</f>
        <v/>
      </c>
      <c r="M812" s="23" t="str">
        <f aca="false">IF(A812="","",IF(E812="","Uncategorized",IF(I812="Unknown","Unknown category",IF(AND(I812="Transfer",F812=""),"Transfer needs ID",IF(AND(F812&lt;&gt;"",ABS(N(L812))&gt;0.009),"Unmatched transfer",IF(AND(LEFT(E812,6)="Rental",K812="Household"),"Rental row needs property",""))))))</f>
        <v/>
      </c>
    </row>
    <row r="813" customFormat="false" ht="15" hidden="false" customHeight="false" outlineLevel="0" collapsed="false">
      <c r="A813" s="21"/>
      <c r="D813" s="22"/>
      <c r="I813" s="23" t="str">
        <f aca="false">IF(E813="","",IFERROR(INDEX(Categories!$A$2:$A$200,MATCH(E813,Categories!$B$2:$B$200,0)),"Unknown"))</f>
        <v/>
      </c>
      <c r="J813" s="24" t="str">
        <f aca="false">IF(A813="","",DATE(YEAR(A813),MONTH(A813),1))</f>
        <v/>
      </c>
      <c r="K813" s="23" t="str">
        <f aca="false">IF(A813="","",IF(G813&lt;&gt;"",G813,IFERROR(INDEX(Accounts!$D$2:$D$40,MATCH(B813,Accounts!$A$2:$A$40,0)),"Household")))</f>
        <v/>
      </c>
      <c r="L813" s="25" t="str">
        <f aca="false">IF(F813="","",SUMIFS($D$2:$D$3001,$F$2:$F$3001,F813))</f>
        <v/>
      </c>
      <c r="M813" s="23" t="str">
        <f aca="false">IF(A813="","",IF(E813="","Uncategorized",IF(I813="Unknown","Unknown category",IF(AND(I813="Transfer",F813=""),"Transfer needs ID",IF(AND(F813&lt;&gt;"",ABS(N(L813))&gt;0.009),"Unmatched transfer",IF(AND(LEFT(E813,6)="Rental",K813="Household"),"Rental row needs property",""))))))</f>
        <v/>
      </c>
    </row>
    <row r="814" customFormat="false" ht="15" hidden="false" customHeight="false" outlineLevel="0" collapsed="false">
      <c r="A814" s="21"/>
      <c r="D814" s="22"/>
      <c r="I814" s="23" t="str">
        <f aca="false">IF(E814="","",IFERROR(INDEX(Categories!$A$2:$A$200,MATCH(E814,Categories!$B$2:$B$200,0)),"Unknown"))</f>
        <v/>
      </c>
      <c r="J814" s="24" t="str">
        <f aca="false">IF(A814="","",DATE(YEAR(A814),MONTH(A814),1))</f>
        <v/>
      </c>
      <c r="K814" s="23" t="str">
        <f aca="false">IF(A814="","",IF(G814&lt;&gt;"",G814,IFERROR(INDEX(Accounts!$D$2:$D$40,MATCH(B814,Accounts!$A$2:$A$40,0)),"Household")))</f>
        <v/>
      </c>
      <c r="L814" s="25" t="str">
        <f aca="false">IF(F814="","",SUMIFS($D$2:$D$3001,$F$2:$F$3001,F814))</f>
        <v/>
      </c>
      <c r="M814" s="23" t="str">
        <f aca="false">IF(A814="","",IF(E814="","Uncategorized",IF(I814="Unknown","Unknown category",IF(AND(I814="Transfer",F814=""),"Transfer needs ID",IF(AND(F814&lt;&gt;"",ABS(N(L814))&gt;0.009),"Unmatched transfer",IF(AND(LEFT(E814,6)="Rental",K814="Household"),"Rental row needs property",""))))))</f>
        <v/>
      </c>
    </row>
    <row r="815" customFormat="false" ht="15" hidden="false" customHeight="false" outlineLevel="0" collapsed="false">
      <c r="A815" s="21"/>
      <c r="D815" s="22"/>
      <c r="I815" s="23" t="str">
        <f aca="false">IF(E815="","",IFERROR(INDEX(Categories!$A$2:$A$200,MATCH(E815,Categories!$B$2:$B$200,0)),"Unknown"))</f>
        <v/>
      </c>
      <c r="J815" s="24" t="str">
        <f aca="false">IF(A815="","",DATE(YEAR(A815),MONTH(A815),1))</f>
        <v/>
      </c>
      <c r="K815" s="23" t="str">
        <f aca="false">IF(A815="","",IF(G815&lt;&gt;"",G815,IFERROR(INDEX(Accounts!$D$2:$D$40,MATCH(B815,Accounts!$A$2:$A$40,0)),"Household")))</f>
        <v/>
      </c>
      <c r="L815" s="25" t="str">
        <f aca="false">IF(F815="","",SUMIFS($D$2:$D$3001,$F$2:$F$3001,F815))</f>
        <v/>
      </c>
      <c r="M815" s="23" t="str">
        <f aca="false">IF(A815="","",IF(E815="","Uncategorized",IF(I815="Unknown","Unknown category",IF(AND(I815="Transfer",F815=""),"Transfer needs ID",IF(AND(F815&lt;&gt;"",ABS(N(L815))&gt;0.009),"Unmatched transfer",IF(AND(LEFT(E815,6)="Rental",K815="Household"),"Rental row needs property",""))))))</f>
        <v/>
      </c>
    </row>
    <row r="816" customFormat="false" ht="15" hidden="false" customHeight="false" outlineLevel="0" collapsed="false">
      <c r="A816" s="21"/>
      <c r="D816" s="22"/>
      <c r="I816" s="23" t="str">
        <f aca="false">IF(E816="","",IFERROR(INDEX(Categories!$A$2:$A$200,MATCH(E816,Categories!$B$2:$B$200,0)),"Unknown"))</f>
        <v/>
      </c>
      <c r="J816" s="24" t="str">
        <f aca="false">IF(A816="","",DATE(YEAR(A816),MONTH(A816),1))</f>
        <v/>
      </c>
      <c r="K816" s="23" t="str">
        <f aca="false">IF(A816="","",IF(G816&lt;&gt;"",G816,IFERROR(INDEX(Accounts!$D$2:$D$40,MATCH(B816,Accounts!$A$2:$A$40,0)),"Household")))</f>
        <v/>
      </c>
      <c r="L816" s="25" t="str">
        <f aca="false">IF(F816="","",SUMIFS($D$2:$D$3001,$F$2:$F$3001,F816))</f>
        <v/>
      </c>
      <c r="M816" s="23" t="str">
        <f aca="false">IF(A816="","",IF(E816="","Uncategorized",IF(I816="Unknown","Unknown category",IF(AND(I816="Transfer",F816=""),"Transfer needs ID",IF(AND(F816&lt;&gt;"",ABS(N(L816))&gt;0.009),"Unmatched transfer",IF(AND(LEFT(E816,6)="Rental",K816="Household"),"Rental row needs property",""))))))</f>
        <v/>
      </c>
    </row>
    <row r="817" customFormat="false" ht="15" hidden="false" customHeight="false" outlineLevel="0" collapsed="false">
      <c r="A817" s="21"/>
      <c r="D817" s="22"/>
      <c r="I817" s="23" t="str">
        <f aca="false">IF(E817="","",IFERROR(INDEX(Categories!$A$2:$A$200,MATCH(E817,Categories!$B$2:$B$200,0)),"Unknown"))</f>
        <v/>
      </c>
      <c r="J817" s="24" t="str">
        <f aca="false">IF(A817="","",DATE(YEAR(A817),MONTH(A817),1))</f>
        <v/>
      </c>
      <c r="K817" s="23" t="str">
        <f aca="false">IF(A817="","",IF(G817&lt;&gt;"",G817,IFERROR(INDEX(Accounts!$D$2:$D$40,MATCH(B817,Accounts!$A$2:$A$40,0)),"Household")))</f>
        <v/>
      </c>
      <c r="L817" s="25" t="str">
        <f aca="false">IF(F817="","",SUMIFS($D$2:$D$3001,$F$2:$F$3001,F817))</f>
        <v/>
      </c>
      <c r="M817" s="23" t="str">
        <f aca="false">IF(A817="","",IF(E817="","Uncategorized",IF(I817="Unknown","Unknown category",IF(AND(I817="Transfer",F817=""),"Transfer needs ID",IF(AND(F817&lt;&gt;"",ABS(N(L817))&gt;0.009),"Unmatched transfer",IF(AND(LEFT(E817,6)="Rental",K817="Household"),"Rental row needs property",""))))))</f>
        <v/>
      </c>
    </row>
    <row r="818" customFormat="false" ht="15" hidden="false" customHeight="false" outlineLevel="0" collapsed="false">
      <c r="A818" s="21"/>
      <c r="D818" s="22"/>
      <c r="I818" s="23" t="str">
        <f aca="false">IF(E818="","",IFERROR(INDEX(Categories!$A$2:$A$200,MATCH(E818,Categories!$B$2:$B$200,0)),"Unknown"))</f>
        <v/>
      </c>
      <c r="J818" s="24" t="str">
        <f aca="false">IF(A818="","",DATE(YEAR(A818),MONTH(A818),1))</f>
        <v/>
      </c>
      <c r="K818" s="23" t="str">
        <f aca="false">IF(A818="","",IF(G818&lt;&gt;"",G818,IFERROR(INDEX(Accounts!$D$2:$D$40,MATCH(B818,Accounts!$A$2:$A$40,0)),"Household")))</f>
        <v/>
      </c>
      <c r="L818" s="25" t="str">
        <f aca="false">IF(F818="","",SUMIFS($D$2:$D$3001,$F$2:$F$3001,F818))</f>
        <v/>
      </c>
      <c r="M818" s="23" t="str">
        <f aca="false">IF(A818="","",IF(E818="","Uncategorized",IF(I818="Unknown","Unknown category",IF(AND(I818="Transfer",F818=""),"Transfer needs ID",IF(AND(F818&lt;&gt;"",ABS(N(L818))&gt;0.009),"Unmatched transfer",IF(AND(LEFT(E818,6)="Rental",K818="Household"),"Rental row needs property",""))))))</f>
        <v/>
      </c>
    </row>
    <row r="819" customFormat="false" ht="15" hidden="false" customHeight="false" outlineLevel="0" collapsed="false">
      <c r="A819" s="21"/>
      <c r="D819" s="22"/>
      <c r="I819" s="23" t="str">
        <f aca="false">IF(E819="","",IFERROR(INDEX(Categories!$A$2:$A$200,MATCH(E819,Categories!$B$2:$B$200,0)),"Unknown"))</f>
        <v/>
      </c>
      <c r="J819" s="24" t="str">
        <f aca="false">IF(A819="","",DATE(YEAR(A819),MONTH(A819),1))</f>
        <v/>
      </c>
      <c r="K819" s="23" t="str">
        <f aca="false">IF(A819="","",IF(G819&lt;&gt;"",G819,IFERROR(INDEX(Accounts!$D$2:$D$40,MATCH(B819,Accounts!$A$2:$A$40,0)),"Household")))</f>
        <v/>
      </c>
      <c r="L819" s="25" t="str">
        <f aca="false">IF(F819="","",SUMIFS($D$2:$D$3001,$F$2:$F$3001,F819))</f>
        <v/>
      </c>
      <c r="M819" s="23" t="str">
        <f aca="false">IF(A819="","",IF(E819="","Uncategorized",IF(I819="Unknown","Unknown category",IF(AND(I819="Transfer",F819=""),"Transfer needs ID",IF(AND(F819&lt;&gt;"",ABS(N(L819))&gt;0.009),"Unmatched transfer",IF(AND(LEFT(E819,6)="Rental",K819="Household"),"Rental row needs property",""))))))</f>
        <v/>
      </c>
    </row>
    <row r="820" customFormat="false" ht="15" hidden="false" customHeight="false" outlineLevel="0" collapsed="false">
      <c r="A820" s="21"/>
      <c r="D820" s="22"/>
      <c r="I820" s="23" t="str">
        <f aca="false">IF(E820="","",IFERROR(INDEX(Categories!$A$2:$A$200,MATCH(E820,Categories!$B$2:$B$200,0)),"Unknown"))</f>
        <v/>
      </c>
      <c r="J820" s="24" t="str">
        <f aca="false">IF(A820="","",DATE(YEAR(A820),MONTH(A820),1))</f>
        <v/>
      </c>
      <c r="K820" s="23" t="str">
        <f aca="false">IF(A820="","",IF(G820&lt;&gt;"",G820,IFERROR(INDEX(Accounts!$D$2:$D$40,MATCH(B820,Accounts!$A$2:$A$40,0)),"Household")))</f>
        <v/>
      </c>
      <c r="L820" s="25" t="str">
        <f aca="false">IF(F820="","",SUMIFS($D$2:$D$3001,$F$2:$F$3001,F820))</f>
        <v/>
      </c>
      <c r="M820" s="23" t="str">
        <f aca="false">IF(A820="","",IF(E820="","Uncategorized",IF(I820="Unknown","Unknown category",IF(AND(I820="Transfer",F820=""),"Transfer needs ID",IF(AND(F820&lt;&gt;"",ABS(N(L820))&gt;0.009),"Unmatched transfer",IF(AND(LEFT(E820,6)="Rental",K820="Household"),"Rental row needs property",""))))))</f>
        <v/>
      </c>
    </row>
    <row r="821" customFormat="false" ht="15" hidden="false" customHeight="false" outlineLevel="0" collapsed="false">
      <c r="A821" s="21"/>
      <c r="D821" s="22"/>
      <c r="I821" s="23" t="str">
        <f aca="false">IF(E821="","",IFERROR(INDEX(Categories!$A$2:$A$200,MATCH(E821,Categories!$B$2:$B$200,0)),"Unknown"))</f>
        <v/>
      </c>
      <c r="J821" s="24" t="str">
        <f aca="false">IF(A821="","",DATE(YEAR(A821),MONTH(A821),1))</f>
        <v/>
      </c>
      <c r="K821" s="23" t="str">
        <f aca="false">IF(A821="","",IF(G821&lt;&gt;"",G821,IFERROR(INDEX(Accounts!$D$2:$D$40,MATCH(B821,Accounts!$A$2:$A$40,0)),"Household")))</f>
        <v/>
      </c>
      <c r="L821" s="25" t="str">
        <f aca="false">IF(F821="","",SUMIFS($D$2:$D$3001,$F$2:$F$3001,F821))</f>
        <v/>
      </c>
      <c r="M821" s="23" t="str">
        <f aca="false">IF(A821="","",IF(E821="","Uncategorized",IF(I821="Unknown","Unknown category",IF(AND(I821="Transfer",F821=""),"Transfer needs ID",IF(AND(F821&lt;&gt;"",ABS(N(L821))&gt;0.009),"Unmatched transfer",IF(AND(LEFT(E821,6)="Rental",K821="Household"),"Rental row needs property",""))))))</f>
        <v/>
      </c>
    </row>
    <row r="822" customFormat="false" ht="15" hidden="false" customHeight="false" outlineLevel="0" collapsed="false">
      <c r="A822" s="21"/>
      <c r="D822" s="22"/>
      <c r="I822" s="23" t="str">
        <f aca="false">IF(E822="","",IFERROR(INDEX(Categories!$A$2:$A$200,MATCH(E822,Categories!$B$2:$B$200,0)),"Unknown"))</f>
        <v/>
      </c>
      <c r="J822" s="24" t="str">
        <f aca="false">IF(A822="","",DATE(YEAR(A822),MONTH(A822),1))</f>
        <v/>
      </c>
      <c r="K822" s="23" t="str">
        <f aca="false">IF(A822="","",IF(G822&lt;&gt;"",G822,IFERROR(INDEX(Accounts!$D$2:$D$40,MATCH(B822,Accounts!$A$2:$A$40,0)),"Household")))</f>
        <v/>
      </c>
      <c r="L822" s="25" t="str">
        <f aca="false">IF(F822="","",SUMIFS($D$2:$D$3001,$F$2:$F$3001,F822))</f>
        <v/>
      </c>
      <c r="M822" s="23" t="str">
        <f aca="false">IF(A822="","",IF(E822="","Uncategorized",IF(I822="Unknown","Unknown category",IF(AND(I822="Transfer",F822=""),"Transfer needs ID",IF(AND(F822&lt;&gt;"",ABS(N(L822))&gt;0.009),"Unmatched transfer",IF(AND(LEFT(E822,6)="Rental",K822="Household"),"Rental row needs property",""))))))</f>
        <v/>
      </c>
    </row>
    <row r="823" customFormat="false" ht="15" hidden="false" customHeight="false" outlineLevel="0" collapsed="false">
      <c r="A823" s="21"/>
      <c r="D823" s="22"/>
      <c r="I823" s="23" t="str">
        <f aca="false">IF(E823="","",IFERROR(INDEX(Categories!$A$2:$A$200,MATCH(E823,Categories!$B$2:$B$200,0)),"Unknown"))</f>
        <v/>
      </c>
      <c r="J823" s="24" t="str">
        <f aca="false">IF(A823="","",DATE(YEAR(A823),MONTH(A823),1))</f>
        <v/>
      </c>
      <c r="K823" s="23" t="str">
        <f aca="false">IF(A823="","",IF(G823&lt;&gt;"",G823,IFERROR(INDEX(Accounts!$D$2:$D$40,MATCH(B823,Accounts!$A$2:$A$40,0)),"Household")))</f>
        <v/>
      </c>
      <c r="L823" s="25" t="str">
        <f aca="false">IF(F823="","",SUMIFS($D$2:$D$3001,$F$2:$F$3001,F823))</f>
        <v/>
      </c>
      <c r="M823" s="23" t="str">
        <f aca="false">IF(A823="","",IF(E823="","Uncategorized",IF(I823="Unknown","Unknown category",IF(AND(I823="Transfer",F823=""),"Transfer needs ID",IF(AND(F823&lt;&gt;"",ABS(N(L823))&gt;0.009),"Unmatched transfer",IF(AND(LEFT(E823,6)="Rental",K823="Household"),"Rental row needs property",""))))))</f>
        <v/>
      </c>
    </row>
    <row r="824" customFormat="false" ht="15" hidden="false" customHeight="false" outlineLevel="0" collapsed="false">
      <c r="A824" s="21"/>
      <c r="D824" s="22"/>
      <c r="I824" s="23" t="str">
        <f aca="false">IF(E824="","",IFERROR(INDEX(Categories!$A$2:$A$200,MATCH(E824,Categories!$B$2:$B$200,0)),"Unknown"))</f>
        <v/>
      </c>
      <c r="J824" s="24" t="str">
        <f aca="false">IF(A824="","",DATE(YEAR(A824),MONTH(A824),1))</f>
        <v/>
      </c>
      <c r="K824" s="23" t="str">
        <f aca="false">IF(A824="","",IF(G824&lt;&gt;"",G824,IFERROR(INDEX(Accounts!$D$2:$D$40,MATCH(B824,Accounts!$A$2:$A$40,0)),"Household")))</f>
        <v/>
      </c>
      <c r="L824" s="25" t="str">
        <f aca="false">IF(F824="","",SUMIFS($D$2:$D$3001,$F$2:$F$3001,F824))</f>
        <v/>
      </c>
      <c r="M824" s="23" t="str">
        <f aca="false">IF(A824="","",IF(E824="","Uncategorized",IF(I824="Unknown","Unknown category",IF(AND(I824="Transfer",F824=""),"Transfer needs ID",IF(AND(F824&lt;&gt;"",ABS(N(L824))&gt;0.009),"Unmatched transfer",IF(AND(LEFT(E824,6)="Rental",K824="Household"),"Rental row needs property",""))))))</f>
        <v/>
      </c>
    </row>
    <row r="825" customFormat="false" ht="15" hidden="false" customHeight="false" outlineLevel="0" collapsed="false">
      <c r="A825" s="21"/>
      <c r="D825" s="22"/>
      <c r="I825" s="23" t="str">
        <f aca="false">IF(E825="","",IFERROR(INDEX(Categories!$A$2:$A$200,MATCH(E825,Categories!$B$2:$B$200,0)),"Unknown"))</f>
        <v/>
      </c>
      <c r="J825" s="24" t="str">
        <f aca="false">IF(A825="","",DATE(YEAR(A825),MONTH(A825),1))</f>
        <v/>
      </c>
      <c r="K825" s="23" t="str">
        <f aca="false">IF(A825="","",IF(G825&lt;&gt;"",G825,IFERROR(INDEX(Accounts!$D$2:$D$40,MATCH(B825,Accounts!$A$2:$A$40,0)),"Household")))</f>
        <v/>
      </c>
      <c r="L825" s="25" t="str">
        <f aca="false">IF(F825="","",SUMIFS($D$2:$D$3001,$F$2:$F$3001,F825))</f>
        <v/>
      </c>
      <c r="M825" s="23" t="str">
        <f aca="false">IF(A825="","",IF(E825="","Uncategorized",IF(I825="Unknown","Unknown category",IF(AND(I825="Transfer",F825=""),"Transfer needs ID",IF(AND(F825&lt;&gt;"",ABS(N(L825))&gt;0.009),"Unmatched transfer",IF(AND(LEFT(E825,6)="Rental",K825="Household"),"Rental row needs property",""))))))</f>
        <v/>
      </c>
    </row>
    <row r="826" customFormat="false" ht="15" hidden="false" customHeight="false" outlineLevel="0" collapsed="false">
      <c r="A826" s="21"/>
      <c r="D826" s="22"/>
      <c r="I826" s="23" t="str">
        <f aca="false">IF(E826="","",IFERROR(INDEX(Categories!$A$2:$A$200,MATCH(E826,Categories!$B$2:$B$200,0)),"Unknown"))</f>
        <v/>
      </c>
      <c r="J826" s="24" t="str">
        <f aca="false">IF(A826="","",DATE(YEAR(A826),MONTH(A826),1))</f>
        <v/>
      </c>
      <c r="K826" s="23" t="str">
        <f aca="false">IF(A826="","",IF(G826&lt;&gt;"",G826,IFERROR(INDEX(Accounts!$D$2:$D$40,MATCH(B826,Accounts!$A$2:$A$40,0)),"Household")))</f>
        <v/>
      </c>
      <c r="L826" s="25" t="str">
        <f aca="false">IF(F826="","",SUMIFS($D$2:$D$3001,$F$2:$F$3001,F826))</f>
        <v/>
      </c>
      <c r="M826" s="23" t="str">
        <f aca="false">IF(A826="","",IF(E826="","Uncategorized",IF(I826="Unknown","Unknown category",IF(AND(I826="Transfer",F826=""),"Transfer needs ID",IF(AND(F826&lt;&gt;"",ABS(N(L826))&gt;0.009),"Unmatched transfer",IF(AND(LEFT(E826,6)="Rental",K826="Household"),"Rental row needs property",""))))))</f>
        <v/>
      </c>
    </row>
    <row r="827" customFormat="false" ht="15" hidden="false" customHeight="false" outlineLevel="0" collapsed="false">
      <c r="A827" s="21"/>
      <c r="D827" s="22"/>
      <c r="I827" s="23" t="str">
        <f aca="false">IF(E827="","",IFERROR(INDEX(Categories!$A$2:$A$200,MATCH(E827,Categories!$B$2:$B$200,0)),"Unknown"))</f>
        <v/>
      </c>
      <c r="J827" s="24" t="str">
        <f aca="false">IF(A827="","",DATE(YEAR(A827),MONTH(A827),1))</f>
        <v/>
      </c>
      <c r="K827" s="23" t="str">
        <f aca="false">IF(A827="","",IF(G827&lt;&gt;"",G827,IFERROR(INDEX(Accounts!$D$2:$D$40,MATCH(B827,Accounts!$A$2:$A$40,0)),"Household")))</f>
        <v/>
      </c>
      <c r="L827" s="25" t="str">
        <f aca="false">IF(F827="","",SUMIFS($D$2:$D$3001,$F$2:$F$3001,F827))</f>
        <v/>
      </c>
      <c r="M827" s="23" t="str">
        <f aca="false">IF(A827="","",IF(E827="","Uncategorized",IF(I827="Unknown","Unknown category",IF(AND(I827="Transfer",F827=""),"Transfer needs ID",IF(AND(F827&lt;&gt;"",ABS(N(L827))&gt;0.009),"Unmatched transfer",IF(AND(LEFT(E827,6)="Rental",K827="Household"),"Rental row needs property",""))))))</f>
        <v/>
      </c>
    </row>
    <row r="828" customFormat="false" ht="15" hidden="false" customHeight="false" outlineLevel="0" collapsed="false">
      <c r="A828" s="21"/>
      <c r="D828" s="22"/>
      <c r="I828" s="23" t="str">
        <f aca="false">IF(E828="","",IFERROR(INDEX(Categories!$A$2:$A$200,MATCH(E828,Categories!$B$2:$B$200,0)),"Unknown"))</f>
        <v/>
      </c>
      <c r="J828" s="24" t="str">
        <f aca="false">IF(A828="","",DATE(YEAR(A828),MONTH(A828),1))</f>
        <v/>
      </c>
      <c r="K828" s="23" t="str">
        <f aca="false">IF(A828="","",IF(G828&lt;&gt;"",G828,IFERROR(INDEX(Accounts!$D$2:$D$40,MATCH(B828,Accounts!$A$2:$A$40,0)),"Household")))</f>
        <v/>
      </c>
      <c r="L828" s="25" t="str">
        <f aca="false">IF(F828="","",SUMIFS($D$2:$D$3001,$F$2:$F$3001,F828))</f>
        <v/>
      </c>
      <c r="M828" s="23" t="str">
        <f aca="false">IF(A828="","",IF(E828="","Uncategorized",IF(I828="Unknown","Unknown category",IF(AND(I828="Transfer",F828=""),"Transfer needs ID",IF(AND(F828&lt;&gt;"",ABS(N(L828))&gt;0.009),"Unmatched transfer",IF(AND(LEFT(E828,6)="Rental",K828="Household"),"Rental row needs property",""))))))</f>
        <v/>
      </c>
    </row>
    <row r="829" customFormat="false" ht="15" hidden="false" customHeight="false" outlineLevel="0" collapsed="false">
      <c r="A829" s="21"/>
      <c r="D829" s="22"/>
      <c r="I829" s="23" t="str">
        <f aca="false">IF(E829="","",IFERROR(INDEX(Categories!$A$2:$A$200,MATCH(E829,Categories!$B$2:$B$200,0)),"Unknown"))</f>
        <v/>
      </c>
      <c r="J829" s="24" t="str">
        <f aca="false">IF(A829="","",DATE(YEAR(A829),MONTH(A829),1))</f>
        <v/>
      </c>
      <c r="K829" s="23" t="str">
        <f aca="false">IF(A829="","",IF(G829&lt;&gt;"",G829,IFERROR(INDEX(Accounts!$D$2:$D$40,MATCH(B829,Accounts!$A$2:$A$40,0)),"Household")))</f>
        <v/>
      </c>
      <c r="L829" s="25" t="str">
        <f aca="false">IF(F829="","",SUMIFS($D$2:$D$3001,$F$2:$F$3001,F829))</f>
        <v/>
      </c>
      <c r="M829" s="23" t="str">
        <f aca="false">IF(A829="","",IF(E829="","Uncategorized",IF(I829="Unknown","Unknown category",IF(AND(I829="Transfer",F829=""),"Transfer needs ID",IF(AND(F829&lt;&gt;"",ABS(N(L829))&gt;0.009),"Unmatched transfer",IF(AND(LEFT(E829,6)="Rental",K829="Household"),"Rental row needs property",""))))))</f>
        <v/>
      </c>
    </row>
    <row r="830" customFormat="false" ht="15" hidden="false" customHeight="false" outlineLevel="0" collapsed="false">
      <c r="A830" s="21"/>
      <c r="D830" s="22"/>
      <c r="I830" s="23" t="str">
        <f aca="false">IF(E830="","",IFERROR(INDEX(Categories!$A$2:$A$200,MATCH(E830,Categories!$B$2:$B$200,0)),"Unknown"))</f>
        <v/>
      </c>
      <c r="J830" s="24" t="str">
        <f aca="false">IF(A830="","",DATE(YEAR(A830),MONTH(A830),1))</f>
        <v/>
      </c>
      <c r="K830" s="23" t="str">
        <f aca="false">IF(A830="","",IF(G830&lt;&gt;"",G830,IFERROR(INDEX(Accounts!$D$2:$D$40,MATCH(B830,Accounts!$A$2:$A$40,0)),"Household")))</f>
        <v/>
      </c>
      <c r="L830" s="25" t="str">
        <f aca="false">IF(F830="","",SUMIFS($D$2:$D$3001,$F$2:$F$3001,F830))</f>
        <v/>
      </c>
      <c r="M830" s="23" t="str">
        <f aca="false">IF(A830="","",IF(E830="","Uncategorized",IF(I830="Unknown","Unknown category",IF(AND(I830="Transfer",F830=""),"Transfer needs ID",IF(AND(F830&lt;&gt;"",ABS(N(L830))&gt;0.009),"Unmatched transfer",IF(AND(LEFT(E830,6)="Rental",K830="Household"),"Rental row needs property",""))))))</f>
        <v/>
      </c>
    </row>
    <row r="831" customFormat="false" ht="15" hidden="false" customHeight="false" outlineLevel="0" collapsed="false">
      <c r="A831" s="21"/>
      <c r="D831" s="22"/>
      <c r="I831" s="23" t="str">
        <f aca="false">IF(E831="","",IFERROR(INDEX(Categories!$A$2:$A$200,MATCH(E831,Categories!$B$2:$B$200,0)),"Unknown"))</f>
        <v/>
      </c>
      <c r="J831" s="24" t="str">
        <f aca="false">IF(A831="","",DATE(YEAR(A831),MONTH(A831),1))</f>
        <v/>
      </c>
      <c r="K831" s="23" t="str">
        <f aca="false">IF(A831="","",IF(G831&lt;&gt;"",G831,IFERROR(INDEX(Accounts!$D$2:$D$40,MATCH(B831,Accounts!$A$2:$A$40,0)),"Household")))</f>
        <v/>
      </c>
      <c r="L831" s="25" t="str">
        <f aca="false">IF(F831="","",SUMIFS($D$2:$D$3001,$F$2:$F$3001,F831))</f>
        <v/>
      </c>
      <c r="M831" s="23" t="str">
        <f aca="false">IF(A831="","",IF(E831="","Uncategorized",IF(I831="Unknown","Unknown category",IF(AND(I831="Transfer",F831=""),"Transfer needs ID",IF(AND(F831&lt;&gt;"",ABS(N(L831))&gt;0.009),"Unmatched transfer",IF(AND(LEFT(E831,6)="Rental",K831="Household"),"Rental row needs property",""))))))</f>
        <v/>
      </c>
    </row>
    <row r="832" customFormat="false" ht="15" hidden="false" customHeight="false" outlineLevel="0" collapsed="false">
      <c r="A832" s="21"/>
      <c r="D832" s="22"/>
      <c r="I832" s="23" t="str">
        <f aca="false">IF(E832="","",IFERROR(INDEX(Categories!$A$2:$A$200,MATCH(E832,Categories!$B$2:$B$200,0)),"Unknown"))</f>
        <v/>
      </c>
      <c r="J832" s="24" t="str">
        <f aca="false">IF(A832="","",DATE(YEAR(A832),MONTH(A832),1))</f>
        <v/>
      </c>
      <c r="K832" s="23" t="str">
        <f aca="false">IF(A832="","",IF(G832&lt;&gt;"",G832,IFERROR(INDEX(Accounts!$D$2:$D$40,MATCH(B832,Accounts!$A$2:$A$40,0)),"Household")))</f>
        <v/>
      </c>
      <c r="L832" s="25" t="str">
        <f aca="false">IF(F832="","",SUMIFS($D$2:$D$3001,$F$2:$F$3001,F832))</f>
        <v/>
      </c>
      <c r="M832" s="23" t="str">
        <f aca="false">IF(A832="","",IF(E832="","Uncategorized",IF(I832="Unknown","Unknown category",IF(AND(I832="Transfer",F832=""),"Transfer needs ID",IF(AND(F832&lt;&gt;"",ABS(N(L832))&gt;0.009),"Unmatched transfer",IF(AND(LEFT(E832,6)="Rental",K832="Household"),"Rental row needs property",""))))))</f>
        <v/>
      </c>
    </row>
    <row r="833" customFormat="false" ht="15" hidden="false" customHeight="false" outlineLevel="0" collapsed="false">
      <c r="A833" s="21"/>
      <c r="D833" s="22"/>
      <c r="I833" s="23" t="str">
        <f aca="false">IF(E833="","",IFERROR(INDEX(Categories!$A$2:$A$200,MATCH(E833,Categories!$B$2:$B$200,0)),"Unknown"))</f>
        <v/>
      </c>
      <c r="J833" s="24" t="str">
        <f aca="false">IF(A833="","",DATE(YEAR(A833),MONTH(A833),1))</f>
        <v/>
      </c>
      <c r="K833" s="23" t="str">
        <f aca="false">IF(A833="","",IF(G833&lt;&gt;"",G833,IFERROR(INDEX(Accounts!$D$2:$D$40,MATCH(B833,Accounts!$A$2:$A$40,0)),"Household")))</f>
        <v/>
      </c>
      <c r="L833" s="25" t="str">
        <f aca="false">IF(F833="","",SUMIFS($D$2:$D$3001,$F$2:$F$3001,F833))</f>
        <v/>
      </c>
      <c r="M833" s="23" t="str">
        <f aca="false">IF(A833="","",IF(E833="","Uncategorized",IF(I833="Unknown","Unknown category",IF(AND(I833="Transfer",F833=""),"Transfer needs ID",IF(AND(F833&lt;&gt;"",ABS(N(L833))&gt;0.009),"Unmatched transfer",IF(AND(LEFT(E833,6)="Rental",K833="Household"),"Rental row needs property",""))))))</f>
        <v/>
      </c>
    </row>
    <row r="834" customFormat="false" ht="15" hidden="false" customHeight="false" outlineLevel="0" collapsed="false">
      <c r="A834" s="21"/>
      <c r="D834" s="22"/>
      <c r="I834" s="23" t="str">
        <f aca="false">IF(E834="","",IFERROR(INDEX(Categories!$A$2:$A$200,MATCH(E834,Categories!$B$2:$B$200,0)),"Unknown"))</f>
        <v/>
      </c>
      <c r="J834" s="24" t="str">
        <f aca="false">IF(A834="","",DATE(YEAR(A834),MONTH(A834),1))</f>
        <v/>
      </c>
      <c r="K834" s="23" t="str">
        <f aca="false">IF(A834="","",IF(G834&lt;&gt;"",G834,IFERROR(INDEX(Accounts!$D$2:$D$40,MATCH(B834,Accounts!$A$2:$A$40,0)),"Household")))</f>
        <v/>
      </c>
      <c r="L834" s="25" t="str">
        <f aca="false">IF(F834="","",SUMIFS($D$2:$D$3001,$F$2:$F$3001,F834))</f>
        <v/>
      </c>
      <c r="M834" s="23" t="str">
        <f aca="false">IF(A834="","",IF(E834="","Uncategorized",IF(I834="Unknown","Unknown category",IF(AND(I834="Transfer",F834=""),"Transfer needs ID",IF(AND(F834&lt;&gt;"",ABS(N(L834))&gt;0.009),"Unmatched transfer",IF(AND(LEFT(E834,6)="Rental",K834="Household"),"Rental row needs property",""))))))</f>
        <v/>
      </c>
    </row>
    <row r="835" customFormat="false" ht="15" hidden="false" customHeight="false" outlineLevel="0" collapsed="false">
      <c r="A835" s="21"/>
      <c r="D835" s="22"/>
      <c r="I835" s="23" t="str">
        <f aca="false">IF(E835="","",IFERROR(INDEX(Categories!$A$2:$A$200,MATCH(E835,Categories!$B$2:$B$200,0)),"Unknown"))</f>
        <v/>
      </c>
      <c r="J835" s="24" t="str">
        <f aca="false">IF(A835="","",DATE(YEAR(A835),MONTH(A835),1))</f>
        <v/>
      </c>
      <c r="K835" s="23" t="str">
        <f aca="false">IF(A835="","",IF(G835&lt;&gt;"",G835,IFERROR(INDEX(Accounts!$D$2:$D$40,MATCH(B835,Accounts!$A$2:$A$40,0)),"Household")))</f>
        <v/>
      </c>
      <c r="L835" s="25" t="str">
        <f aca="false">IF(F835="","",SUMIFS($D$2:$D$3001,$F$2:$F$3001,F835))</f>
        <v/>
      </c>
      <c r="M835" s="23" t="str">
        <f aca="false">IF(A835="","",IF(E835="","Uncategorized",IF(I835="Unknown","Unknown category",IF(AND(I835="Transfer",F835=""),"Transfer needs ID",IF(AND(F835&lt;&gt;"",ABS(N(L835))&gt;0.009),"Unmatched transfer",IF(AND(LEFT(E835,6)="Rental",K835="Household"),"Rental row needs property",""))))))</f>
        <v/>
      </c>
    </row>
    <row r="836" customFormat="false" ht="15" hidden="false" customHeight="false" outlineLevel="0" collapsed="false">
      <c r="A836" s="21"/>
      <c r="D836" s="22"/>
      <c r="I836" s="23" t="str">
        <f aca="false">IF(E836="","",IFERROR(INDEX(Categories!$A$2:$A$200,MATCH(E836,Categories!$B$2:$B$200,0)),"Unknown"))</f>
        <v/>
      </c>
      <c r="J836" s="24" t="str">
        <f aca="false">IF(A836="","",DATE(YEAR(A836),MONTH(A836),1))</f>
        <v/>
      </c>
      <c r="K836" s="23" t="str">
        <f aca="false">IF(A836="","",IF(G836&lt;&gt;"",G836,IFERROR(INDEX(Accounts!$D$2:$D$40,MATCH(B836,Accounts!$A$2:$A$40,0)),"Household")))</f>
        <v/>
      </c>
      <c r="L836" s="25" t="str">
        <f aca="false">IF(F836="","",SUMIFS($D$2:$D$3001,$F$2:$F$3001,F836))</f>
        <v/>
      </c>
      <c r="M836" s="23" t="str">
        <f aca="false">IF(A836="","",IF(E836="","Uncategorized",IF(I836="Unknown","Unknown category",IF(AND(I836="Transfer",F836=""),"Transfer needs ID",IF(AND(F836&lt;&gt;"",ABS(N(L836))&gt;0.009),"Unmatched transfer",IF(AND(LEFT(E836,6)="Rental",K836="Household"),"Rental row needs property",""))))))</f>
        <v/>
      </c>
    </row>
    <row r="837" customFormat="false" ht="15" hidden="false" customHeight="false" outlineLevel="0" collapsed="false">
      <c r="A837" s="21"/>
      <c r="D837" s="22"/>
      <c r="I837" s="23" t="str">
        <f aca="false">IF(E837="","",IFERROR(INDEX(Categories!$A$2:$A$200,MATCH(E837,Categories!$B$2:$B$200,0)),"Unknown"))</f>
        <v/>
      </c>
      <c r="J837" s="24" t="str">
        <f aca="false">IF(A837="","",DATE(YEAR(A837),MONTH(A837),1))</f>
        <v/>
      </c>
      <c r="K837" s="23" t="str">
        <f aca="false">IF(A837="","",IF(G837&lt;&gt;"",G837,IFERROR(INDEX(Accounts!$D$2:$D$40,MATCH(B837,Accounts!$A$2:$A$40,0)),"Household")))</f>
        <v/>
      </c>
      <c r="L837" s="25" t="str">
        <f aca="false">IF(F837="","",SUMIFS($D$2:$D$3001,$F$2:$F$3001,F837))</f>
        <v/>
      </c>
      <c r="M837" s="23" t="str">
        <f aca="false">IF(A837="","",IF(E837="","Uncategorized",IF(I837="Unknown","Unknown category",IF(AND(I837="Transfer",F837=""),"Transfer needs ID",IF(AND(F837&lt;&gt;"",ABS(N(L837))&gt;0.009),"Unmatched transfer",IF(AND(LEFT(E837,6)="Rental",K837="Household"),"Rental row needs property",""))))))</f>
        <v/>
      </c>
    </row>
    <row r="838" customFormat="false" ht="15" hidden="false" customHeight="false" outlineLevel="0" collapsed="false">
      <c r="A838" s="21"/>
      <c r="D838" s="22"/>
      <c r="I838" s="23" t="str">
        <f aca="false">IF(E838="","",IFERROR(INDEX(Categories!$A$2:$A$200,MATCH(E838,Categories!$B$2:$B$200,0)),"Unknown"))</f>
        <v/>
      </c>
      <c r="J838" s="24" t="str">
        <f aca="false">IF(A838="","",DATE(YEAR(A838),MONTH(A838),1))</f>
        <v/>
      </c>
      <c r="K838" s="23" t="str">
        <f aca="false">IF(A838="","",IF(G838&lt;&gt;"",G838,IFERROR(INDEX(Accounts!$D$2:$D$40,MATCH(B838,Accounts!$A$2:$A$40,0)),"Household")))</f>
        <v/>
      </c>
      <c r="L838" s="25" t="str">
        <f aca="false">IF(F838="","",SUMIFS($D$2:$D$3001,$F$2:$F$3001,F838))</f>
        <v/>
      </c>
      <c r="M838" s="23" t="str">
        <f aca="false">IF(A838="","",IF(E838="","Uncategorized",IF(I838="Unknown","Unknown category",IF(AND(I838="Transfer",F838=""),"Transfer needs ID",IF(AND(F838&lt;&gt;"",ABS(N(L838))&gt;0.009),"Unmatched transfer",IF(AND(LEFT(E838,6)="Rental",K838="Household"),"Rental row needs property",""))))))</f>
        <v/>
      </c>
    </row>
    <row r="839" customFormat="false" ht="15" hidden="false" customHeight="false" outlineLevel="0" collapsed="false">
      <c r="A839" s="21"/>
      <c r="D839" s="22"/>
      <c r="I839" s="23" t="str">
        <f aca="false">IF(E839="","",IFERROR(INDEX(Categories!$A$2:$A$200,MATCH(E839,Categories!$B$2:$B$200,0)),"Unknown"))</f>
        <v/>
      </c>
      <c r="J839" s="24" t="str">
        <f aca="false">IF(A839="","",DATE(YEAR(A839),MONTH(A839),1))</f>
        <v/>
      </c>
      <c r="K839" s="23" t="str">
        <f aca="false">IF(A839="","",IF(G839&lt;&gt;"",G839,IFERROR(INDEX(Accounts!$D$2:$D$40,MATCH(B839,Accounts!$A$2:$A$40,0)),"Household")))</f>
        <v/>
      </c>
      <c r="L839" s="25" t="str">
        <f aca="false">IF(F839="","",SUMIFS($D$2:$D$3001,$F$2:$F$3001,F839))</f>
        <v/>
      </c>
      <c r="M839" s="23" t="str">
        <f aca="false">IF(A839="","",IF(E839="","Uncategorized",IF(I839="Unknown","Unknown category",IF(AND(I839="Transfer",F839=""),"Transfer needs ID",IF(AND(F839&lt;&gt;"",ABS(N(L839))&gt;0.009),"Unmatched transfer",IF(AND(LEFT(E839,6)="Rental",K839="Household"),"Rental row needs property",""))))))</f>
        <v/>
      </c>
    </row>
    <row r="840" customFormat="false" ht="15" hidden="false" customHeight="false" outlineLevel="0" collapsed="false">
      <c r="A840" s="21"/>
      <c r="D840" s="22"/>
      <c r="I840" s="23" t="str">
        <f aca="false">IF(E840="","",IFERROR(INDEX(Categories!$A$2:$A$200,MATCH(E840,Categories!$B$2:$B$200,0)),"Unknown"))</f>
        <v/>
      </c>
      <c r="J840" s="24" t="str">
        <f aca="false">IF(A840="","",DATE(YEAR(A840),MONTH(A840),1))</f>
        <v/>
      </c>
      <c r="K840" s="23" t="str">
        <f aca="false">IF(A840="","",IF(G840&lt;&gt;"",G840,IFERROR(INDEX(Accounts!$D$2:$D$40,MATCH(B840,Accounts!$A$2:$A$40,0)),"Household")))</f>
        <v/>
      </c>
      <c r="L840" s="25" t="str">
        <f aca="false">IF(F840="","",SUMIFS($D$2:$D$3001,$F$2:$F$3001,F840))</f>
        <v/>
      </c>
      <c r="M840" s="23" t="str">
        <f aca="false">IF(A840="","",IF(E840="","Uncategorized",IF(I840="Unknown","Unknown category",IF(AND(I840="Transfer",F840=""),"Transfer needs ID",IF(AND(F840&lt;&gt;"",ABS(N(L840))&gt;0.009),"Unmatched transfer",IF(AND(LEFT(E840,6)="Rental",K840="Household"),"Rental row needs property",""))))))</f>
        <v/>
      </c>
    </row>
    <row r="841" customFormat="false" ht="15" hidden="false" customHeight="false" outlineLevel="0" collapsed="false">
      <c r="A841" s="21"/>
      <c r="D841" s="22"/>
      <c r="I841" s="23" t="str">
        <f aca="false">IF(E841="","",IFERROR(INDEX(Categories!$A$2:$A$200,MATCH(E841,Categories!$B$2:$B$200,0)),"Unknown"))</f>
        <v/>
      </c>
      <c r="J841" s="24" t="str">
        <f aca="false">IF(A841="","",DATE(YEAR(A841),MONTH(A841),1))</f>
        <v/>
      </c>
      <c r="K841" s="23" t="str">
        <f aca="false">IF(A841="","",IF(G841&lt;&gt;"",G841,IFERROR(INDEX(Accounts!$D$2:$D$40,MATCH(B841,Accounts!$A$2:$A$40,0)),"Household")))</f>
        <v/>
      </c>
      <c r="L841" s="25" t="str">
        <f aca="false">IF(F841="","",SUMIFS($D$2:$D$3001,$F$2:$F$3001,F841))</f>
        <v/>
      </c>
      <c r="M841" s="23" t="str">
        <f aca="false">IF(A841="","",IF(E841="","Uncategorized",IF(I841="Unknown","Unknown category",IF(AND(I841="Transfer",F841=""),"Transfer needs ID",IF(AND(F841&lt;&gt;"",ABS(N(L841))&gt;0.009),"Unmatched transfer",IF(AND(LEFT(E841,6)="Rental",K841="Household"),"Rental row needs property",""))))))</f>
        <v/>
      </c>
    </row>
    <row r="842" customFormat="false" ht="15" hidden="false" customHeight="false" outlineLevel="0" collapsed="false">
      <c r="A842" s="21"/>
      <c r="D842" s="22"/>
      <c r="I842" s="23" t="str">
        <f aca="false">IF(E842="","",IFERROR(INDEX(Categories!$A$2:$A$200,MATCH(E842,Categories!$B$2:$B$200,0)),"Unknown"))</f>
        <v/>
      </c>
      <c r="J842" s="24" t="str">
        <f aca="false">IF(A842="","",DATE(YEAR(A842),MONTH(A842),1))</f>
        <v/>
      </c>
      <c r="K842" s="23" t="str">
        <f aca="false">IF(A842="","",IF(G842&lt;&gt;"",G842,IFERROR(INDEX(Accounts!$D$2:$D$40,MATCH(B842,Accounts!$A$2:$A$40,0)),"Household")))</f>
        <v/>
      </c>
      <c r="L842" s="25" t="str">
        <f aca="false">IF(F842="","",SUMIFS($D$2:$D$3001,$F$2:$F$3001,F842))</f>
        <v/>
      </c>
      <c r="M842" s="23" t="str">
        <f aca="false">IF(A842="","",IF(E842="","Uncategorized",IF(I842="Unknown","Unknown category",IF(AND(I842="Transfer",F842=""),"Transfer needs ID",IF(AND(F842&lt;&gt;"",ABS(N(L842))&gt;0.009),"Unmatched transfer",IF(AND(LEFT(E842,6)="Rental",K842="Household"),"Rental row needs property",""))))))</f>
        <v/>
      </c>
    </row>
    <row r="843" customFormat="false" ht="15" hidden="false" customHeight="false" outlineLevel="0" collapsed="false">
      <c r="A843" s="21"/>
      <c r="D843" s="22"/>
      <c r="I843" s="23" t="str">
        <f aca="false">IF(E843="","",IFERROR(INDEX(Categories!$A$2:$A$200,MATCH(E843,Categories!$B$2:$B$200,0)),"Unknown"))</f>
        <v/>
      </c>
      <c r="J843" s="24" t="str">
        <f aca="false">IF(A843="","",DATE(YEAR(A843),MONTH(A843),1))</f>
        <v/>
      </c>
      <c r="K843" s="23" t="str">
        <f aca="false">IF(A843="","",IF(G843&lt;&gt;"",G843,IFERROR(INDEX(Accounts!$D$2:$D$40,MATCH(B843,Accounts!$A$2:$A$40,0)),"Household")))</f>
        <v/>
      </c>
      <c r="L843" s="25" t="str">
        <f aca="false">IF(F843="","",SUMIFS($D$2:$D$3001,$F$2:$F$3001,F843))</f>
        <v/>
      </c>
      <c r="M843" s="23" t="str">
        <f aca="false">IF(A843="","",IF(E843="","Uncategorized",IF(I843="Unknown","Unknown category",IF(AND(I843="Transfer",F843=""),"Transfer needs ID",IF(AND(F843&lt;&gt;"",ABS(N(L843))&gt;0.009),"Unmatched transfer",IF(AND(LEFT(E843,6)="Rental",K843="Household"),"Rental row needs property",""))))))</f>
        <v/>
      </c>
    </row>
    <row r="844" customFormat="false" ht="15" hidden="false" customHeight="false" outlineLevel="0" collapsed="false">
      <c r="A844" s="21"/>
      <c r="D844" s="22"/>
      <c r="I844" s="23" t="str">
        <f aca="false">IF(E844="","",IFERROR(INDEX(Categories!$A$2:$A$200,MATCH(E844,Categories!$B$2:$B$200,0)),"Unknown"))</f>
        <v/>
      </c>
      <c r="J844" s="24" t="str">
        <f aca="false">IF(A844="","",DATE(YEAR(A844),MONTH(A844),1))</f>
        <v/>
      </c>
      <c r="K844" s="23" t="str">
        <f aca="false">IF(A844="","",IF(G844&lt;&gt;"",G844,IFERROR(INDEX(Accounts!$D$2:$D$40,MATCH(B844,Accounts!$A$2:$A$40,0)),"Household")))</f>
        <v/>
      </c>
      <c r="L844" s="25" t="str">
        <f aca="false">IF(F844="","",SUMIFS($D$2:$D$3001,$F$2:$F$3001,F844))</f>
        <v/>
      </c>
      <c r="M844" s="23" t="str">
        <f aca="false">IF(A844="","",IF(E844="","Uncategorized",IF(I844="Unknown","Unknown category",IF(AND(I844="Transfer",F844=""),"Transfer needs ID",IF(AND(F844&lt;&gt;"",ABS(N(L844))&gt;0.009),"Unmatched transfer",IF(AND(LEFT(E844,6)="Rental",K844="Household"),"Rental row needs property",""))))))</f>
        <v/>
      </c>
    </row>
    <row r="845" customFormat="false" ht="15" hidden="false" customHeight="false" outlineLevel="0" collapsed="false">
      <c r="A845" s="21"/>
      <c r="D845" s="22"/>
      <c r="I845" s="23" t="str">
        <f aca="false">IF(E845="","",IFERROR(INDEX(Categories!$A$2:$A$200,MATCH(E845,Categories!$B$2:$B$200,0)),"Unknown"))</f>
        <v/>
      </c>
      <c r="J845" s="24" t="str">
        <f aca="false">IF(A845="","",DATE(YEAR(A845),MONTH(A845),1))</f>
        <v/>
      </c>
      <c r="K845" s="23" t="str">
        <f aca="false">IF(A845="","",IF(G845&lt;&gt;"",G845,IFERROR(INDEX(Accounts!$D$2:$D$40,MATCH(B845,Accounts!$A$2:$A$40,0)),"Household")))</f>
        <v/>
      </c>
      <c r="L845" s="25" t="str">
        <f aca="false">IF(F845="","",SUMIFS($D$2:$D$3001,$F$2:$F$3001,F845))</f>
        <v/>
      </c>
      <c r="M845" s="23" t="str">
        <f aca="false">IF(A845="","",IF(E845="","Uncategorized",IF(I845="Unknown","Unknown category",IF(AND(I845="Transfer",F845=""),"Transfer needs ID",IF(AND(F845&lt;&gt;"",ABS(N(L845))&gt;0.009),"Unmatched transfer",IF(AND(LEFT(E845,6)="Rental",K845="Household"),"Rental row needs property",""))))))</f>
        <v/>
      </c>
    </row>
    <row r="846" customFormat="false" ht="15" hidden="false" customHeight="false" outlineLevel="0" collapsed="false">
      <c r="A846" s="21"/>
      <c r="D846" s="22"/>
      <c r="I846" s="23" t="str">
        <f aca="false">IF(E846="","",IFERROR(INDEX(Categories!$A$2:$A$200,MATCH(E846,Categories!$B$2:$B$200,0)),"Unknown"))</f>
        <v/>
      </c>
      <c r="J846" s="24" t="str">
        <f aca="false">IF(A846="","",DATE(YEAR(A846),MONTH(A846),1))</f>
        <v/>
      </c>
      <c r="K846" s="23" t="str">
        <f aca="false">IF(A846="","",IF(G846&lt;&gt;"",G846,IFERROR(INDEX(Accounts!$D$2:$D$40,MATCH(B846,Accounts!$A$2:$A$40,0)),"Household")))</f>
        <v/>
      </c>
      <c r="L846" s="25" t="str">
        <f aca="false">IF(F846="","",SUMIFS($D$2:$D$3001,$F$2:$F$3001,F846))</f>
        <v/>
      </c>
      <c r="M846" s="23" t="str">
        <f aca="false">IF(A846="","",IF(E846="","Uncategorized",IF(I846="Unknown","Unknown category",IF(AND(I846="Transfer",F846=""),"Transfer needs ID",IF(AND(F846&lt;&gt;"",ABS(N(L846))&gt;0.009),"Unmatched transfer",IF(AND(LEFT(E846,6)="Rental",K846="Household"),"Rental row needs property",""))))))</f>
        <v/>
      </c>
    </row>
    <row r="847" customFormat="false" ht="15" hidden="false" customHeight="false" outlineLevel="0" collapsed="false">
      <c r="A847" s="21"/>
      <c r="D847" s="22"/>
      <c r="I847" s="23" t="str">
        <f aca="false">IF(E847="","",IFERROR(INDEX(Categories!$A$2:$A$200,MATCH(E847,Categories!$B$2:$B$200,0)),"Unknown"))</f>
        <v/>
      </c>
      <c r="J847" s="24" t="str">
        <f aca="false">IF(A847="","",DATE(YEAR(A847),MONTH(A847),1))</f>
        <v/>
      </c>
      <c r="K847" s="23" t="str">
        <f aca="false">IF(A847="","",IF(G847&lt;&gt;"",G847,IFERROR(INDEX(Accounts!$D$2:$D$40,MATCH(B847,Accounts!$A$2:$A$40,0)),"Household")))</f>
        <v/>
      </c>
      <c r="L847" s="25" t="str">
        <f aca="false">IF(F847="","",SUMIFS($D$2:$D$3001,$F$2:$F$3001,F847))</f>
        <v/>
      </c>
      <c r="M847" s="23" t="str">
        <f aca="false">IF(A847="","",IF(E847="","Uncategorized",IF(I847="Unknown","Unknown category",IF(AND(I847="Transfer",F847=""),"Transfer needs ID",IF(AND(F847&lt;&gt;"",ABS(N(L847))&gt;0.009),"Unmatched transfer",IF(AND(LEFT(E847,6)="Rental",K847="Household"),"Rental row needs property",""))))))</f>
        <v/>
      </c>
    </row>
    <row r="848" customFormat="false" ht="15" hidden="false" customHeight="false" outlineLevel="0" collapsed="false">
      <c r="A848" s="21"/>
      <c r="D848" s="22"/>
      <c r="I848" s="23" t="str">
        <f aca="false">IF(E848="","",IFERROR(INDEX(Categories!$A$2:$A$200,MATCH(E848,Categories!$B$2:$B$200,0)),"Unknown"))</f>
        <v/>
      </c>
      <c r="J848" s="24" t="str">
        <f aca="false">IF(A848="","",DATE(YEAR(A848),MONTH(A848),1))</f>
        <v/>
      </c>
      <c r="K848" s="23" t="str">
        <f aca="false">IF(A848="","",IF(G848&lt;&gt;"",G848,IFERROR(INDEX(Accounts!$D$2:$D$40,MATCH(B848,Accounts!$A$2:$A$40,0)),"Household")))</f>
        <v/>
      </c>
      <c r="L848" s="25" t="str">
        <f aca="false">IF(F848="","",SUMIFS($D$2:$D$3001,$F$2:$F$3001,F848))</f>
        <v/>
      </c>
      <c r="M848" s="23" t="str">
        <f aca="false">IF(A848="","",IF(E848="","Uncategorized",IF(I848="Unknown","Unknown category",IF(AND(I848="Transfer",F848=""),"Transfer needs ID",IF(AND(F848&lt;&gt;"",ABS(N(L848))&gt;0.009),"Unmatched transfer",IF(AND(LEFT(E848,6)="Rental",K848="Household"),"Rental row needs property",""))))))</f>
        <v/>
      </c>
    </row>
    <row r="849" customFormat="false" ht="15" hidden="false" customHeight="false" outlineLevel="0" collapsed="false">
      <c r="A849" s="21"/>
      <c r="D849" s="22"/>
      <c r="I849" s="23" t="str">
        <f aca="false">IF(E849="","",IFERROR(INDEX(Categories!$A$2:$A$200,MATCH(E849,Categories!$B$2:$B$200,0)),"Unknown"))</f>
        <v/>
      </c>
      <c r="J849" s="24" t="str">
        <f aca="false">IF(A849="","",DATE(YEAR(A849),MONTH(A849),1))</f>
        <v/>
      </c>
      <c r="K849" s="23" t="str">
        <f aca="false">IF(A849="","",IF(G849&lt;&gt;"",G849,IFERROR(INDEX(Accounts!$D$2:$D$40,MATCH(B849,Accounts!$A$2:$A$40,0)),"Household")))</f>
        <v/>
      </c>
      <c r="L849" s="25" t="str">
        <f aca="false">IF(F849="","",SUMIFS($D$2:$D$3001,$F$2:$F$3001,F849))</f>
        <v/>
      </c>
      <c r="M849" s="23" t="str">
        <f aca="false">IF(A849="","",IF(E849="","Uncategorized",IF(I849="Unknown","Unknown category",IF(AND(I849="Transfer",F849=""),"Transfer needs ID",IF(AND(F849&lt;&gt;"",ABS(N(L849))&gt;0.009),"Unmatched transfer",IF(AND(LEFT(E849,6)="Rental",K849="Household"),"Rental row needs property",""))))))</f>
        <v/>
      </c>
    </row>
    <row r="850" customFormat="false" ht="15" hidden="false" customHeight="false" outlineLevel="0" collapsed="false">
      <c r="A850" s="21"/>
      <c r="D850" s="22"/>
      <c r="I850" s="23" t="str">
        <f aca="false">IF(E850="","",IFERROR(INDEX(Categories!$A$2:$A$200,MATCH(E850,Categories!$B$2:$B$200,0)),"Unknown"))</f>
        <v/>
      </c>
      <c r="J850" s="24" t="str">
        <f aca="false">IF(A850="","",DATE(YEAR(A850),MONTH(A850),1))</f>
        <v/>
      </c>
      <c r="K850" s="23" t="str">
        <f aca="false">IF(A850="","",IF(G850&lt;&gt;"",G850,IFERROR(INDEX(Accounts!$D$2:$D$40,MATCH(B850,Accounts!$A$2:$A$40,0)),"Household")))</f>
        <v/>
      </c>
      <c r="L850" s="25" t="str">
        <f aca="false">IF(F850="","",SUMIFS($D$2:$D$3001,$F$2:$F$3001,F850))</f>
        <v/>
      </c>
      <c r="M850" s="23" t="str">
        <f aca="false">IF(A850="","",IF(E850="","Uncategorized",IF(I850="Unknown","Unknown category",IF(AND(I850="Transfer",F850=""),"Transfer needs ID",IF(AND(F850&lt;&gt;"",ABS(N(L850))&gt;0.009),"Unmatched transfer",IF(AND(LEFT(E850,6)="Rental",K850="Household"),"Rental row needs property",""))))))</f>
        <v/>
      </c>
    </row>
    <row r="851" customFormat="false" ht="15" hidden="false" customHeight="false" outlineLevel="0" collapsed="false">
      <c r="A851" s="21"/>
      <c r="D851" s="22"/>
      <c r="I851" s="23" t="str">
        <f aca="false">IF(E851="","",IFERROR(INDEX(Categories!$A$2:$A$200,MATCH(E851,Categories!$B$2:$B$200,0)),"Unknown"))</f>
        <v/>
      </c>
      <c r="J851" s="24" t="str">
        <f aca="false">IF(A851="","",DATE(YEAR(A851),MONTH(A851),1))</f>
        <v/>
      </c>
      <c r="K851" s="23" t="str">
        <f aca="false">IF(A851="","",IF(G851&lt;&gt;"",G851,IFERROR(INDEX(Accounts!$D$2:$D$40,MATCH(B851,Accounts!$A$2:$A$40,0)),"Household")))</f>
        <v/>
      </c>
      <c r="L851" s="25" t="str">
        <f aca="false">IF(F851="","",SUMIFS($D$2:$D$3001,$F$2:$F$3001,F851))</f>
        <v/>
      </c>
      <c r="M851" s="23" t="str">
        <f aca="false">IF(A851="","",IF(E851="","Uncategorized",IF(I851="Unknown","Unknown category",IF(AND(I851="Transfer",F851=""),"Transfer needs ID",IF(AND(F851&lt;&gt;"",ABS(N(L851))&gt;0.009),"Unmatched transfer",IF(AND(LEFT(E851,6)="Rental",K851="Household"),"Rental row needs property",""))))))</f>
        <v/>
      </c>
    </row>
    <row r="852" customFormat="false" ht="15" hidden="false" customHeight="false" outlineLevel="0" collapsed="false">
      <c r="A852" s="21"/>
      <c r="D852" s="22"/>
      <c r="I852" s="23" t="str">
        <f aca="false">IF(E852="","",IFERROR(INDEX(Categories!$A$2:$A$200,MATCH(E852,Categories!$B$2:$B$200,0)),"Unknown"))</f>
        <v/>
      </c>
      <c r="J852" s="24" t="str">
        <f aca="false">IF(A852="","",DATE(YEAR(A852),MONTH(A852),1))</f>
        <v/>
      </c>
      <c r="K852" s="23" t="str">
        <f aca="false">IF(A852="","",IF(G852&lt;&gt;"",G852,IFERROR(INDEX(Accounts!$D$2:$D$40,MATCH(B852,Accounts!$A$2:$A$40,0)),"Household")))</f>
        <v/>
      </c>
      <c r="L852" s="25" t="str">
        <f aca="false">IF(F852="","",SUMIFS($D$2:$D$3001,$F$2:$F$3001,F852))</f>
        <v/>
      </c>
      <c r="M852" s="23" t="str">
        <f aca="false">IF(A852="","",IF(E852="","Uncategorized",IF(I852="Unknown","Unknown category",IF(AND(I852="Transfer",F852=""),"Transfer needs ID",IF(AND(F852&lt;&gt;"",ABS(N(L852))&gt;0.009),"Unmatched transfer",IF(AND(LEFT(E852,6)="Rental",K852="Household"),"Rental row needs property",""))))))</f>
        <v/>
      </c>
    </row>
    <row r="853" customFormat="false" ht="15" hidden="false" customHeight="false" outlineLevel="0" collapsed="false">
      <c r="A853" s="21"/>
      <c r="D853" s="22"/>
      <c r="I853" s="23" t="str">
        <f aca="false">IF(E853="","",IFERROR(INDEX(Categories!$A$2:$A$200,MATCH(E853,Categories!$B$2:$B$200,0)),"Unknown"))</f>
        <v/>
      </c>
      <c r="J853" s="24" t="str">
        <f aca="false">IF(A853="","",DATE(YEAR(A853),MONTH(A853),1))</f>
        <v/>
      </c>
      <c r="K853" s="23" t="str">
        <f aca="false">IF(A853="","",IF(G853&lt;&gt;"",G853,IFERROR(INDEX(Accounts!$D$2:$D$40,MATCH(B853,Accounts!$A$2:$A$40,0)),"Household")))</f>
        <v/>
      </c>
      <c r="L853" s="25" t="str">
        <f aca="false">IF(F853="","",SUMIFS($D$2:$D$3001,$F$2:$F$3001,F853))</f>
        <v/>
      </c>
      <c r="M853" s="23" t="str">
        <f aca="false">IF(A853="","",IF(E853="","Uncategorized",IF(I853="Unknown","Unknown category",IF(AND(I853="Transfer",F853=""),"Transfer needs ID",IF(AND(F853&lt;&gt;"",ABS(N(L853))&gt;0.009),"Unmatched transfer",IF(AND(LEFT(E853,6)="Rental",K853="Household"),"Rental row needs property",""))))))</f>
        <v/>
      </c>
    </row>
    <row r="854" customFormat="false" ht="15" hidden="false" customHeight="false" outlineLevel="0" collapsed="false">
      <c r="A854" s="21"/>
      <c r="D854" s="22"/>
      <c r="I854" s="23" t="str">
        <f aca="false">IF(E854="","",IFERROR(INDEX(Categories!$A$2:$A$200,MATCH(E854,Categories!$B$2:$B$200,0)),"Unknown"))</f>
        <v/>
      </c>
      <c r="J854" s="24" t="str">
        <f aca="false">IF(A854="","",DATE(YEAR(A854),MONTH(A854),1))</f>
        <v/>
      </c>
      <c r="K854" s="23" t="str">
        <f aca="false">IF(A854="","",IF(G854&lt;&gt;"",G854,IFERROR(INDEX(Accounts!$D$2:$D$40,MATCH(B854,Accounts!$A$2:$A$40,0)),"Household")))</f>
        <v/>
      </c>
      <c r="L854" s="25" t="str">
        <f aca="false">IF(F854="","",SUMIFS($D$2:$D$3001,$F$2:$F$3001,F854))</f>
        <v/>
      </c>
      <c r="M854" s="23" t="str">
        <f aca="false">IF(A854="","",IF(E854="","Uncategorized",IF(I854="Unknown","Unknown category",IF(AND(I854="Transfer",F854=""),"Transfer needs ID",IF(AND(F854&lt;&gt;"",ABS(N(L854))&gt;0.009),"Unmatched transfer",IF(AND(LEFT(E854,6)="Rental",K854="Household"),"Rental row needs property",""))))))</f>
        <v/>
      </c>
    </row>
    <row r="855" customFormat="false" ht="15" hidden="false" customHeight="false" outlineLevel="0" collapsed="false">
      <c r="A855" s="21"/>
      <c r="D855" s="22"/>
      <c r="I855" s="23" t="str">
        <f aca="false">IF(E855="","",IFERROR(INDEX(Categories!$A$2:$A$200,MATCH(E855,Categories!$B$2:$B$200,0)),"Unknown"))</f>
        <v/>
      </c>
      <c r="J855" s="24" t="str">
        <f aca="false">IF(A855="","",DATE(YEAR(A855),MONTH(A855),1))</f>
        <v/>
      </c>
      <c r="K855" s="23" t="str">
        <f aca="false">IF(A855="","",IF(G855&lt;&gt;"",G855,IFERROR(INDEX(Accounts!$D$2:$D$40,MATCH(B855,Accounts!$A$2:$A$40,0)),"Household")))</f>
        <v/>
      </c>
      <c r="L855" s="25" t="str">
        <f aca="false">IF(F855="","",SUMIFS($D$2:$D$3001,$F$2:$F$3001,F855))</f>
        <v/>
      </c>
      <c r="M855" s="23" t="str">
        <f aca="false">IF(A855="","",IF(E855="","Uncategorized",IF(I855="Unknown","Unknown category",IF(AND(I855="Transfer",F855=""),"Transfer needs ID",IF(AND(F855&lt;&gt;"",ABS(N(L855))&gt;0.009),"Unmatched transfer",IF(AND(LEFT(E855,6)="Rental",K855="Household"),"Rental row needs property",""))))))</f>
        <v/>
      </c>
    </row>
    <row r="856" customFormat="false" ht="15" hidden="false" customHeight="false" outlineLevel="0" collapsed="false">
      <c r="A856" s="21"/>
      <c r="D856" s="22"/>
      <c r="I856" s="23" t="str">
        <f aca="false">IF(E856="","",IFERROR(INDEX(Categories!$A$2:$A$200,MATCH(E856,Categories!$B$2:$B$200,0)),"Unknown"))</f>
        <v/>
      </c>
      <c r="J856" s="24" t="str">
        <f aca="false">IF(A856="","",DATE(YEAR(A856),MONTH(A856),1))</f>
        <v/>
      </c>
      <c r="K856" s="23" t="str">
        <f aca="false">IF(A856="","",IF(G856&lt;&gt;"",G856,IFERROR(INDEX(Accounts!$D$2:$D$40,MATCH(B856,Accounts!$A$2:$A$40,0)),"Household")))</f>
        <v/>
      </c>
      <c r="L856" s="25" t="str">
        <f aca="false">IF(F856="","",SUMIFS($D$2:$D$3001,$F$2:$F$3001,F856))</f>
        <v/>
      </c>
      <c r="M856" s="23" t="str">
        <f aca="false">IF(A856="","",IF(E856="","Uncategorized",IF(I856="Unknown","Unknown category",IF(AND(I856="Transfer",F856=""),"Transfer needs ID",IF(AND(F856&lt;&gt;"",ABS(N(L856))&gt;0.009),"Unmatched transfer",IF(AND(LEFT(E856,6)="Rental",K856="Household"),"Rental row needs property",""))))))</f>
        <v/>
      </c>
    </row>
    <row r="857" customFormat="false" ht="15" hidden="false" customHeight="false" outlineLevel="0" collapsed="false">
      <c r="A857" s="21"/>
      <c r="D857" s="22"/>
      <c r="I857" s="23" t="str">
        <f aca="false">IF(E857="","",IFERROR(INDEX(Categories!$A$2:$A$200,MATCH(E857,Categories!$B$2:$B$200,0)),"Unknown"))</f>
        <v/>
      </c>
      <c r="J857" s="24" t="str">
        <f aca="false">IF(A857="","",DATE(YEAR(A857),MONTH(A857),1))</f>
        <v/>
      </c>
      <c r="K857" s="23" t="str">
        <f aca="false">IF(A857="","",IF(G857&lt;&gt;"",G857,IFERROR(INDEX(Accounts!$D$2:$D$40,MATCH(B857,Accounts!$A$2:$A$40,0)),"Household")))</f>
        <v/>
      </c>
      <c r="L857" s="25" t="str">
        <f aca="false">IF(F857="","",SUMIFS($D$2:$D$3001,$F$2:$F$3001,F857))</f>
        <v/>
      </c>
      <c r="M857" s="23" t="str">
        <f aca="false">IF(A857="","",IF(E857="","Uncategorized",IF(I857="Unknown","Unknown category",IF(AND(I857="Transfer",F857=""),"Transfer needs ID",IF(AND(F857&lt;&gt;"",ABS(N(L857))&gt;0.009),"Unmatched transfer",IF(AND(LEFT(E857,6)="Rental",K857="Household"),"Rental row needs property",""))))))</f>
        <v/>
      </c>
    </row>
    <row r="858" customFormat="false" ht="15" hidden="false" customHeight="false" outlineLevel="0" collapsed="false">
      <c r="A858" s="21"/>
      <c r="D858" s="22"/>
      <c r="I858" s="23" t="str">
        <f aca="false">IF(E858="","",IFERROR(INDEX(Categories!$A$2:$A$200,MATCH(E858,Categories!$B$2:$B$200,0)),"Unknown"))</f>
        <v/>
      </c>
      <c r="J858" s="24" t="str">
        <f aca="false">IF(A858="","",DATE(YEAR(A858),MONTH(A858),1))</f>
        <v/>
      </c>
      <c r="K858" s="23" t="str">
        <f aca="false">IF(A858="","",IF(G858&lt;&gt;"",G858,IFERROR(INDEX(Accounts!$D$2:$D$40,MATCH(B858,Accounts!$A$2:$A$40,0)),"Household")))</f>
        <v/>
      </c>
      <c r="L858" s="25" t="str">
        <f aca="false">IF(F858="","",SUMIFS($D$2:$D$3001,$F$2:$F$3001,F858))</f>
        <v/>
      </c>
      <c r="M858" s="23" t="str">
        <f aca="false">IF(A858="","",IF(E858="","Uncategorized",IF(I858="Unknown","Unknown category",IF(AND(I858="Transfer",F858=""),"Transfer needs ID",IF(AND(F858&lt;&gt;"",ABS(N(L858))&gt;0.009),"Unmatched transfer",IF(AND(LEFT(E858,6)="Rental",K858="Household"),"Rental row needs property",""))))))</f>
        <v/>
      </c>
    </row>
    <row r="859" customFormat="false" ht="15" hidden="false" customHeight="false" outlineLevel="0" collapsed="false">
      <c r="A859" s="21"/>
      <c r="D859" s="22"/>
      <c r="I859" s="23" t="str">
        <f aca="false">IF(E859="","",IFERROR(INDEX(Categories!$A$2:$A$200,MATCH(E859,Categories!$B$2:$B$200,0)),"Unknown"))</f>
        <v/>
      </c>
      <c r="J859" s="24" t="str">
        <f aca="false">IF(A859="","",DATE(YEAR(A859),MONTH(A859),1))</f>
        <v/>
      </c>
      <c r="K859" s="23" t="str">
        <f aca="false">IF(A859="","",IF(G859&lt;&gt;"",G859,IFERROR(INDEX(Accounts!$D$2:$D$40,MATCH(B859,Accounts!$A$2:$A$40,0)),"Household")))</f>
        <v/>
      </c>
      <c r="L859" s="25" t="str">
        <f aca="false">IF(F859="","",SUMIFS($D$2:$D$3001,$F$2:$F$3001,F859))</f>
        <v/>
      </c>
      <c r="M859" s="23" t="str">
        <f aca="false">IF(A859="","",IF(E859="","Uncategorized",IF(I859="Unknown","Unknown category",IF(AND(I859="Transfer",F859=""),"Transfer needs ID",IF(AND(F859&lt;&gt;"",ABS(N(L859))&gt;0.009),"Unmatched transfer",IF(AND(LEFT(E859,6)="Rental",K859="Household"),"Rental row needs property",""))))))</f>
        <v/>
      </c>
    </row>
    <row r="860" customFormat="false" ht="15" hidden="false" customHeight="false" outlineLevel="0" collapsed="false">
      <c r="A860" s="21"/>
      <c r="D860" s="22"/>
      <c r="I860" s="23" t="str">
        <f aca="false">IF(E860="","",IFERROR(INDEX(Categories!$A$2:$A$200,MATCH(E860,Categories!$B$2:$B$200,0)),"Unknown"))</f>
        <v/>
      </c>
      <c r="J860" s="24" t="str">
        <f aca="false">IF(A860="","",DATE(YEAR(A860),MONTH(A860),1))</f>
        <v/>
      </c>
      <c r="K860" s="23" t="str">
        <f aca="false">IF(A860="","",IF(G860&lt;&gt;"",G860,IFERROR(INDEX(Accounts!$D$2:$D$40,MATCH(B860,Accounts!$A$2:$A$40,0)),"Household")))</f>
        <v/>
      </c>
      <c r="L860" s="25" t="str">
        <f aca="false">IF(F860="","",SUMIFS($D$2:$D$3001,$F$2:$F$3001,F860))</f>
        <v/>
      </c>
      <c r="M860" s="23" t="str">
        <f aca="false">IF(A860="","",IF(E860="","Uncategorized",IF(I860="Unknown","Unknown category",IF(AND(I860="Transfer",F860=""),"Transfer needs ID",IF(AND(F860&lt;&gt;"",ABS(N(L860))&gt;0.009),"Unmatched transfer",IF(AND(LEFT(E860,6)="Rental",K860="Household"),"Rental row needs property",""))))))</f>
        <v/>
      </c>
    </row>
    <row r="861" customFormat="false" ht="15" hidden="false" customHeight="false" outlineLevel="0" collapsed="false">
      <c r="A861" s="21"/>
      <c r="D861" s="22"/>
      <c r="I861" s="23" t="str">
        <f aca="false">IF(E861="","",IFERROR(INDEX(Categories!$A$2:$A$200,MATCH(E861,Categories!$B$2:$B$200,0)),"Unknown"))</f>
        <v/>
      </c>
      <c r="J861" s="24" t="str">
        <f aca="false">IF(A861="","",DATE(YEAR(A861),MONTH(A861),1))</f>
        <v/>
      </c>
      <c r="K861" s="23" t="str">
        <f aca="false">IF(A861="","",IF(G861&lt;&gt;"",G861,IFERROR(INDEX(Accounts!$D$2:$D$40,MATCH(B861,Accounts!$A$2:$A$40,0)),"Household")))</f>
        <v/>
      </c>
      <c r="L861" s="25" t="str">
        <f aca="false">IF(F861="","",SUMIFS($D$2:$D$3001,$F$2:$F$3001,F861))</f>
        <v/>
      </c>
      <c r="M861" s="23" t="str">
        <f aca="false">IF(A861="","",IF(E861="","Uncategorized",IF(I861="Unknown","Unknown category",IF(AND(I861="Transfer",F861=""),"Transfer needs ID",IF(AND(F861&lt;&gt;"",ABS(N(L861))&gt;0.009),"Unmatched transfer",IF(AND(LEFT(E861,6)="Rental",K861="Household"),"Rental row needs property",""))))))</f>
        <v/>
      </c>
    </row>
    <row r="862" customFormat="false" ht="15" hidden="false" customHeight="false" outlineLevel="0" collapsed="false">
      <c r="A862" s="21"/>
      <c r="D862" s="22"/>
      <c r="I862" s="23" t="str">
        <f aca="false">IF(E862="","",IFERROR(INDEX(Categories!$A$2:$A$200,MATCH(E862,Categories!$B$2:$B$200,0)),"Unknown"))</f>
        <v/>
      </c>
      <c r="J862" s="24" t="str">
        <f aca="false">IF(A862="","",DATE(YEAR(A862),MONTH(A862),1))</f>
        <v/>
      </c>
      <c r="K862" s="23" t="str">
        <f aca="false">IF(A862="","",IF(G862&lt;&gt;"",G862,IFERROR(INDEX(Accounts!$D$2:$D$40,MATCH(B862,Accounts!$A$2:$A$40,0)),"Household")))</f>
        <v/>
      </c>
      <c r="L862" s="25" t="str">
        <f aca="false">IF(F862="","",SUMIFS($D$2:$D$3001,$F$2:$F$3001,F862))</f>
        <v/>
      </c>
      <c r="M862" s="23" t="str">
        <f aca="false">IF(A862="","",IF(E862="","Uncategorized",IF(I862="Unknown","Unknown category",IF(AND(I862="Transfer",F862=""),"Transfer needs ID",IF(AND(F862&lt;&gt;"",ABS(N(L862))&gt;0.009),"Unmatched transfer",IF(AND(LEFT(E862,6)="Rental",K862="Household"),"Rental row needs property",""))))))</f>
        <v/>
      </c>
    </row>
    <row r="863" customFormat="false" ht="15" hidden="false" customHeight="false" outlineLevel="0" collapsed="false">
      <c r="A863" s="21"/>
      <c r="D863" s="22"/>
      <c r="I863" s="23" t="str">
        <f aca="false">IF(E863="","",IFERROR(INDEX(Categories!$A$2:$A$200,MATCH(E863,Categories!$B$2:$B$200,0)),"Unknown"))</f>
        <v/>
      </c>
      <c r="J863" s="24" t="str">
        <f aca="false">IF(A863="","",DATE(YEAR(A863),MONTH(A863),1))</f>
        <v/>
      </c>
      <c r="K863" s="23" t="str">
        <f aca="false">IF(A863="","",IF(G863&lt;&gt;"",G863,IFERROR(INDEX(Accounts!$D$2:$D$40,MATCH(B863,Accounts!$A$2:$A$40,0)),"Household")))</f>
        <v/>
      </c>
      <c r="L863" s="25" t="str">
        <f aca="false">IF(F863="","",SUMIFS($D$2:$D$3001,$F$2:$F$3001,F863))</f>
        <v/>
      </c>
      <c r="M863" s="23" t="str">
        <f aca="false">IF(A863="","",IF(E863="","Uncategorized",IF(I863="Unknown","Unknown category",IF(AND(I863="Transfer",F863=""),"Transfer needs ID",IF(AND(F863&lt;&gt;"",ABS(N(L863))&gt;0.009),"Unmatched transfer",IF(AND(LEFT(E863,6)="Rental",K863="Household"),"Rental row needs property",""))))))</f>
        <v/>
      </c>
    </row>
    <row r="864" customFormat="false" ht="15" hidden="false" customHeight="false" outlineLevel="0" collapsed="false">
      <c r="A864" s="21"/>
      <c r="D864" s="22"/>
      <c r="I864" s="23" t="str">
        <f aca="false">IF(E864="","",IFERROR(INDEX(Categories!$A$2:$A$200,MATCH(E864,Categories!$B$2:$B$200,0)),"Unknown"))</f>
        <v/>
      </c>
      <c r="J864" s="24" t="str">
        <f aca="false">IF(A864="","",DATE(YEAR(A864),MONTH(A864),1))</f>
        <v/>
      </c>
      <c r="K864" s="23" t="str">
        <f aca="false">IF(A864="","",IF(G864&lt;&gt;"",G864,IFERROR(INDEX(Accounts!$D$2:$D$40,MATCH(B864,Accounts!$A$2:$A$40,0)),"Household")))</f>
        <v/>
      </c>
      <c r="L864" s="25" t="str">
        <f aca="false">IF(F864="","",SUMIFS($D$2:$D$3001,$F$2:$F$3001,F864))</f>
        <v/>
      </c>
      <c r="M864" s="23" t="str">
        <f aca="false">IF(A864="","",IF(E864="","Uncategorized",IF(I864="Unknown","Unknown category",IF(AND(I864="Transfer",F864=""),"Transfer needs ID",IF(AND(F864&lt;&gt;"",ABS(N(L864))&gt;0.009),"Unmatched transfer",IF(AND(LEFT(E864,6)="Rental",K864="Household"),"Rental row needs property",""))))))</f>
        <v/>
      </c>
    </row>
    <row r="865" customFormat="false" ht="15" hidden="false" customHeight="false" outlineLevel="0" collapsed="false">
      <c r="A865" s="21"/>
      <c r="D865" s="22"/>
      <c r="I865" s="23" t="str">
        <f aca="false">IF(E865="","",IFERROR(INDEX(Categories!$A$2:$A$200,MATCH(E865,Categories!$B$2:$B$200,0)),"Unknown"))</f>
        <v/>
      </c>
      <c r="J865" s="24" t="str">
        <f aca="false">IF(A865="","",DATE(YEAR(A865),MONTH(A865),1))</f>
        <v/>
      </c>
      <c r="K865" s="23" t="str">
        <f aca="false">IF(A865="","",IF(G865&lt;&gt;"",G865,IFERROR(INDEX(Accounts!$D$2:$D$40,MATCH(B865,Accounts!$A$2:$A$40,0)),"Household")))</f>
        <v/>
      </c>
      <c r="L865" s="25" t="str">
        <f aca="false">IF(F865="","",SUMIFS($D$2:$D$3001,$F$2:$F$3001,F865))</f>
        <v/>
      </c>
      <c r="M865" s="23" t="str">
        <f aca="false">IF(A865="","",IF(E865="","Uncategorized",IF(I865="Unknown","Unknown category",IF(AND(I865="Transfer",F865=""),"Transfer needs ID",IF(AND(F865&lt;&gt;"",ABS(N(L865))&gt;0.009),"Unmatched transfer",IF(AND(LEFT(E865,6)="Rental",K865="Household"),"Rental row needs property",""))))))</f>
        <v/>
      </c>
    </row>
    <row r="866" customFormat="false" ht="15" hidden="false" customHeight="false" outlineLevel="0" collapsed="false">
      <c r="A866" s="21"/>
      <c r="D866" s="22"/>
      <c r="I866" s="23" t="str">
        <f aca="false">IF(E866="","",IFERROR(INDEX(Categories!$A$2:$A$200,MATCH(E866,Categories!$B$2:$B$200,0)),"Unknown"))</f>
        <v/>
      </c>
      <c r="J866" s="24" t="str">
        <f aca="false">IF(A866="","",DATE(YEAR(A866),MONTH(A866),1))</f>
        <v/>
      </c>
      <c r="K866" s="23" t="str">
        <f aca="false">IF(A866="","",IF(G866&lt;&gt;"",G866,IFERROR(INDEX(Accounts!$D$2:$D$40,MATCH(B866,Accounts!$A$2:$A$40,0)),"Household")))</f>
        <v/>
      </c>
      <c r="L866" s="25" t="str">
        <f aca="false">IF(F866="","",SUMIFS($D$2:$D$3001,$F$2:$F$3001,F866))</f>
        <v/>
      </c>
      <c r="M866" s="23" t="str">
        <f aca="false">IF(A866="","",IF(E866="","Uncategorized",IF(I866="Unknown","Unknown category",IF(AND(I866="Transfer",F866=""),"Transfer needs ID",IF(AND(F866&lt;&gt;"",ABS(N(L866))&gt;0.009),"Unmatched transfer",IF(AND(LEFT(E866,6)="Rental",K866="Household"),"Rental row needs property",""))))))</f>
        <v/>
      </c>
    </row>
    <row r="867" customFormat="false" ht="15" hidden="false" customHeight="false" outlineLevel="0" collapsed="false">
      <c r="A867" s="21"/>
      <c r="D867" s="22"/>
      <c r="I867" s="23" t="str">
        <f aca="false">IF(E867="","",IFERROR(INDEX(Categories!$A$2:$A$200,MATCH(E867,Categories!$B$2:$B$200,0)),"Unknown"))</f>
        <v/>
      </c>
      <c r="J867" s="24" t="str">
        <f aca="false">IF(A867="","",DATE(YEAR(A867),MONTH(A867),1))</f>
        <v/>
      </c>
      <c r="K867" s="23" t="str">
        <f aca="false">IF(A867="","",IF(G867&lt;&gt;"",G867,IFERROR(INDEX(Accounts!$D$2:$D$40,MATCH(B867,Accounts!$A$2:$A$40,0)),"Household")))</f>
        <v/>
      </c>
      <c r="L867" s="25" t="str">
        <f aca="false">IF(F867="","",SUMIFS($D$2:$D$3001,$F$2:$F$3001,F867))</f>
        <v/>
      </c>
      <c r="M867" s="23" t="str">
        <f aca="false">IF(A867="","",IF(E867="","Uncategorized",IF(I867="Unknown","Unknown category",IF(AND(I867="Transfer",F867=""),"Transfer needs ID",IF(AND(F867&lt;&gt;"",ABS(N(L867))&gt;0.009),"Unmatched transfer",IF(AND(LEFT(E867,6)="Rental",K867="Household"),"Rental row needs property",""))))))</f>
        <v/>
      </c>
    </row>
    <row r="868" customFormat="false" ht="15" hidden="false" customHeight="false" outlineLevel="0" collapsed="false">
      <c r="A868" s="21"/>
      <c r="D868" s="22"/>
      <c r="I868" s="23" t="str">
        <f aca="false">IF(E868="","",IFERROR(INDEX(Categories!$A$2:$A$200,MATCH(E868,Categories!$B$2:$B$200,0)),"Unknown"))</f>
        <v/>
      </c>
      <c r="J868" s="24" t="str">
        <f aca="false">IF(A868="","",DATE(YEAR(A868),MONTH(A868),1))</f>
        <v/>
      </c>
      <c r="K868" s="23" t="str">
        <f aca="false">IF(A868="","",IF(G868&lt;&gt;"",G868,IFERROR(INDEX(Accounts!$D$2:$D$40,MATCH(B868,Accounts!$A$2:$A$40,0)),"Household")))</f>
        <v/>
      </c>
      <c r="L868" s="25" t="str">
        <f aca="false">IF(F868="","",SUMIFS($D$2:$D$3001,$F$2:$F$3001,F868))</f>
        <v/>
      </c>
      <c r="M868" s="23" t="str">
        <f aca="false">IF(A868="","",IF(E868="","Uncategorized",IF(I868="Unknown","Unknown category",IF(AND(I868="Transfer",F868=""),"Transfer needs ID",IF(AND(F868&lt;&gt;"",ABS(N(L868))&gt;0.009),"Unmatched transfer",IF(AND(LEFT(E868,6)="Rental",K868="Household"),"Rental row needs property",""))))))</f>
        <v/>
      </c>
    </row>
    <row r="869" customFormat="false" ht="15" hidden="false" customHeight="false" outlineLevel="0" collapsed="false">
      <c r="A869" s="21"/>
      <c r="D869" s="22"/>
      <c r="I869" s="23" t="str">
        <f aca="false">IF(E869="","",IFERROR(INDEX(Categories!$A$2:$A$200,MATCH(E869,Categories!$B$2:$B$200,0)),"Unknown"))</f>
        <v/>
      </c>
      <c r="J869" s="24" t="str">
        <f aca="false">IF(A869="","",DATE(YEAR(A869),MONTH(A869),1))</f>
        <v/>
      </c>
      <c r="K869" s="23" t="str">
        <f aca="false">IF(A869="","",IF(G869&lt;&gt;"",G869,IFERROR(INDEX(Accounts!$D$2:$D$40,MATCH(B869,Accounts!$A$2:$A$40,0)),"Household")))</f>
        <v/>
      </c>
      <c r="L869" s="25" t="str">
        <f aca="false">IF(F869="","",SUMIFS($D$2:$D$3001,$F$2:$F$3001,F869))</f>
        <v/>
      </c>
      <c r="M869" s="23" t="str">
        <f aca="false">IF(A869="","",IF(E869="","Uncategorized",IF(I869="Unknown","Unknown category",IF(AND(I869="Transfer",F869=""),"Transfer needs ID",IF(AND(F869&lt;&gt;"",ABS(N(L869))&gt;0.009),"Unmatched transfer",IF(AND(LEFT(E869,6)="Rental",K869="Household"),"Rental row needs property",""))))))</f>
        <v/>
      </c>
    </row>
    <row r="870" customFormat="false" ht="15" hidden="false" customHeight="false" outlineLevel="0" collapsed="false">
      <c r="A870" s="21"/>
      <c r="D870" s="22"/>
      <c r="I870" s="23" t="str">
        <f aca="false">IF(E870="","",IFERROR(INDEX(Categories!$A$2:$A$200,MATCH(E870,Categories!$B$2:$B$200,0)),"Unknown"))</f>
        <v/>
      </c>
      <c r="J870" s="24" t="str">
        <f aca="false">IF(A870="","",DATE(YEAR(A870),MONTH(A870),1))</f>
        <v/>
      </c>
      <c r="K870" s="23" t="str">
        <f aca="false">IF(A870="","",IF(G870&lt;&gt;"",G870,IFERROR(INDEX(Accounts!$D$2:$D$40,MATCH(B870,Accounts!$A$2:$A$40,0)),"Household")))</f>
        <v/>
      </c>
      <c r="L870" s="25" t="str">
        <f aca="false">IF(F870="","",SUMIFS($D$2:$D$3001,$F$2:$F$3001,F870))</f>
        <v/>
      </c>
      <c r="M870" s="23" t="str">
        <f aca="false">IF(A870="","",IF(E870="","Uncategorized",IF(I870="Unknown","Unknown category",IF(AND(I870="Transfer",F870=""),"Transfer needs ID",IF(AND(F870&lt;&gt;"",ABS(N(L870))&gt;0.009),"Unmatched transfer",IF(AND(LEFT(E870,6)="Rental",K870="Household"),"Rental row needs property",""))))))</f>
        <v/>
      </c>
    </row>
    <row r="871" customFormat="false" ht="15" hidden="false" customHeight="false" outlineLevel="0" collapsed="false">
      <c r="A871" s="21"/>
      <c r="D871" s="22"/>
      <c r="I871" s="23" t="str">
        <f aca="false">IF(E871="","",IFERROR(INDEX(Categories!$A$2:$A$200,MATCH(E871,Categories!$B$2:$B$200,0)),"Unknown"))</f>
        <v/>
      </c>
      <c r="J871" s="24" t="str">
        <f aca="false">IF(A871="","",DATE(YEAR(A871),MONTH(A871),1))</f>
        <v/>
      </c>
      <c r="K871" s="23" t="str">
        <f aca="false">IF(A871="","",IF(G871&lt;&gt;"",G871,IFERROR(INDEX(Accounts!$D$2:$D$40,MATCH(B871,Accounts!$A$2:$A$40,0)),"Household")))</f>
        <v/>
      </c>
      <c r="L871" s="25" t="str">
        <f aca="false">IF(F871="","",SUMIFS($D$2:$D$3001,$F$2:$F$3001,F871))</f>
        <v/>
      </c>
      <c r="M871" s="23" t="str">
        <f aca="false">IF(A871="","",IF(E871="","Uncategorized",IF(I871="Unknown","Unknown category",IF(AND(I871="Transfer",F871=""),"Transfer needs ID",IF(AND(F871&lt;&gt;"",ABS(N(L871))&gt;0.009),"Unmatched transfer",IF(AND(LEFT(E871,6)="Rental",K871="Household"),"Rental row needs property",""))))))</f>
        <v/>
      </c>
    </row>
    <row r="872" customFormat="false" ht="15" hidden="false" customHeight="false" outlineLevel="0" collapsed="false">
      <c r="A872" s="21"/>
      <c r="D872" s="22"/>
      <c r="I872" s="23" t="str">
        <f aca="false">IF(E872="","",IFERROR(INDEX(Categories!$A$2:$A$200,MATCH(E872,Categories!$B$2:$B$200,0)),"Unknown"))</f>
        <v/>
      </c>
      <c r="J872" s="24" t="str">
        <f aca="false">IF(A872="","",DATE(YEAR(A872),MONTH(A872),1))</f>
        <v/>
      </c>
      <c r="K872" s="23" t="str">
        <f aca="false">IF(A872="","",IF(G872&lt;&gt;"",G872,IFERROR(INDEX(Accounts!$D$2:$D$40,MATCH(B872,Accounts!$A$2:$A$40,0)),"Household")))</f>
        <v/>
      </c>
      <c r="L872" s="25" t="str">
        <f aca="false">IF(F872="","",SUMIFS($D$2:$D$3001,$F$2:$F$3001,F872))</f>
        <v/>
      </c>
      <c r="M872" s="23" t="str">
        <f aca="false">IF(A872="","",IF(E872="","Uncategorized",IF(I872="Unknown","Unknown category",IF(AND(I872="Transfer",F872=""),"Transfer needs ID",IF(AND(F872&lt;&gt;"",ABS(N(L872))&gt;0.009),"Unmatched transfer",IF(AND(LEFT(E872,6)="Rental",K872="Household"),"Rental row needs property",""))))))</f>
        <v/>
      </c>
    </row>
    <row r="873" customFormat="false" ht="15" hidden="false" customHeight="false" outlineLevel="0" collapsed="false">
      <c r="A873" s="21"/>
      <c r="D873" s="22"/>
      <c r="I873" s="23" t="str">
        <f aca="false">IF(E873="","",IFERROR(INDEX(Categories!$A$2:$A$200,MATCH(E873,Categories!$B$2:$B$200,0)),"Unknown"))</f>
        <v/>
      </c>
      <c r="J873" s="24" t="str">
        <f aca="false">IF(A873="","",DATE(YEAR(A873),MONTH(A873),1))</f>
        <v/>
      </c>
      <c r="K873" s="23" t="str">
        <f aca="false">IF(A873="","",IF(G873&lt;&gt;"",G873,IFERROR(INDEX(Accounts!$D$2:$D$40,MATCH(B873,Accounts!$A$2:$A$40,0)),"Household")))</f>
        <v/>
      </c>
      <c r="L873" s="25" t="str">
        <f aca="false">IF(F873="","",SUMIFS($D$2:$D$3001,$F$2:$F$3001,F873))</f>
        <v/>
      </c>
      <c r="M873" s="23" t="str">
        <f aca="false">IF(A873="","",IF(E873="","Uncategorized",IF(I873="Unknown","Unknown category",IF(AND(I873="Transfer",F873=""),"Transfer needs ID",IF(AND(F873&lt;&gt;"",ABS(N(L873))&gt;0.009),"Unmatched transfer",IF(AND(LEFT(E873,6)="Rental",K873="Household"),"Rental row needs property",""))))))</f>
        <v/>
      </c>
    </row>
    <row r="874" customFormat="false" ht="15" hidden="false" customHeight="false" outlineLevel="0" collapsed="false">
      <c r="A874" s="21"/>
      <c r="D874" s="22"/>
      <c r="I874" s="23" t="str">
        <f aca="false">IF(E874="","",IFERROR(INDEX(Categories!$A$2:$A$200,MATCH(E874,Categories!$B$2:$B$200,0)),"Unknown"))</f>
        <v/>
      </c>
      <c r="J874" s="24" t="str">
        <f aca="false">IF(A874="","",DATE(YEAR(A874),MONTH(A874),1))</f>
        <v/>
      </c>
      <c r="K874" s="23" t="str">
        <f aca="false">IF(A874="","",IF(G874&lt;&gt;"",G874,IFERROR(INDEX(Accounts!$D$2:$D$40,MATCH(B874,Accounts!$A$2:$A$40,0)),"Household")))</f>
        <v/>
      </c>
      <c r="L874" s="25" t="str">
        <f aca="false">IF(F874="","",SUMIFS($D$2:$D$3001,$F$2:$F$3001,F874))</f>
        <v/>
      </c>
      <c r="M874" s="23" t="str">
        <f aca="false">IF(A874="","",IF(E874="","Uncategorized",IF(I874="Unknown","Unknown category",IF(AND(I874="Transfer",F874=""),"Transfer needs ID",IF(AND(F874&lt;&gt;"",ABS(N(L874))&gt;0.009),"Unmatched transfer",IF(AND(LEFT(E874,6)="Rental",K874="Household"),"Rental row needs property",""))))))</f>
        <v/>
      </c>
    </row>
    <row r="875" customFormat="false" ht="15" hidden="false" customHeight="false" outlineLevel="0" collapsed="false">
      <c r="A875" s="21"/>
      <c r="D875" s="22"/>
      <c r="I875" s="23" t="str">
        <f aca="false">IF(E875="","",IFERROR(INDEX(Categories!$A$2:$A$200,MATCH(E875,Categories!$B$2:$B$200,0)),"Unknown"))</f>
        <v/>
      </c>
      <c r="J875" s="24" t="str">
        <f aca="false">IF(A875="","",DATE(YEAR(A875),MONTH(A875),1))</f>
        <v/>
      </c>
      <c r="K875" s="23" t="str">
        <f aca="false">IF(A875="","",IF(G875&lt;&gt;"",G875,IFERROR(INDEX(Accounts!$D$2:$D$40,MATCH(B875,Accounts!$A$2:$A$40,0)),"Household")))</f>
        <v/>
      </c>
      <c r="L875" s="25" t="str">
        <f aca="false">IF(F875="","",SUMIFS($D$2:$D$3001,$F$2:$F$3001,F875))</f>
        <v/>
      </c>
      <c r="M875" s="23" t="str">
        <f aca="false">IF(A875="","",IF(E875="","Uncategorized",IF(I875="Unknown","Unknown category",IF(AND(I875="Transfer",F875=""),"Transfer needs ID",IF(AND(F875&lt;&gt;"",ABS(N(L875))&gt;0.009),"Unmatched transfer",IF(AND(LEFT(E875,6)="Rental",K875="Household"),"Rental row needs property",""))))))</f>
        <v/>
      </c>
    </row>
    <row r="876" customFormat="false" ht="15" hidden="false" customHeight="false" outlineLevel="0" collapsed="false">
      <c r="A876" s="21"/>
      <c r="D876" s="22"/>
      <c r="I876" s="23" t="str">
        <f aca="false">IF(E876="","",IFERROR(INDEX(Categories!$A$2:$A$200,MATCH(E876,Categories!$B$2:$B$200,0)),"Unknown"))</f>
        <v/>
      </c>
      <c r="J876" s="24" t="str">
        <f aca="false">IF(A876="","",DATE(YEAR(A876),MONTH(A876),1))</f>
        <v/>
      </c>
      <c r="K876" s="23" t="str">
        <f aca="false">IF(A876="","",IF(G876&lt;&gt;"",G876,IFERROR(INDEX(Accounts!$D$2:$D$40,MATCH(B876,Accounts!$A$2:$A$40,0)),"Household")))</f>
        <v/>
      </c>
      <c r="L876" s="25" t="str">
        <f aca="false">IF(F876="","",SUMIFS($D$2:$D$3001,$F$2:$F$3001,F876))</f>
        <v/>
      </c>
      <c r="M876" s="23" t="str">
        <f aca="false">IF(A876="","",IF(E876="","Uncategorized",IF(I876="Unknown","Unknown category",IF(AND(I876="Transfer",F876=""),"Transfer needs ID",IF(AND(F876&lt;&gt;"",ABS(N(L876))&gt;0.009),"Unmatched transfer",IF(AND(LEFT(E876,6)="Rental",K876="Household"),"Rental row needs property",""))))))</f>
        <v/>
      </c>
    </row>
    <row r="877" customFormat="false" ht="15" hidden="false" customHeight="false" outlineLevel="0" collapsed="false">
      <c r="A877" s="21"/>
      <c r="D877" s="22"/>
      <c r="I877" s="23" t="str">
        <f aca="false">IF(E877="","",IFERROR(INDEX(Categories!$A$2:$A$200,MATCH(E877,Categories!$B$2:$B$200,0)),"Unknown"))</f>
        <v/>
      </c>
      <c r="J877" s="24" t="str">
        <f aca="false">IF(A877="","",DATE(YEAR(A877),MONTH(A877),1))</f>
        <v/>
      </c>
      <c r="K877" s="23" t="str">
        <f aca="false">IF(A877="","",IF(G877&lt;&gt;"",G877,IFERROR(INDEX(Accounts!$D$2:$D$40,MATCH(B877,Accounts!$A$2:$A$40,0)),"Household")))</f>
        <v/>
      </c>
      <c r="L877" s="25" t="str">
        <f aca="false">IF(F877="","",SUMIFS($D$2:$D$3001,$F$2:$F$3001,F877))</f>
        <v/>
      </c>
      <c r="M877" s="23" t="str">
        <f aca="false">IF(A877="","",IF(E877="","Uncategorized",IF(I877="Unknown","Unknown category",IF(AND(I877="Transfer",F877=""),"Transfer needs ID",IF(AND(F877&lt;&gt;"",ABS(N(L877))&gt;0.009),"Unmatched transfer",IF(AND(LEFT(E877,6)="Rental",K877="Household"),"Rental row needs property",""))))))</f>
        <v/>
      </c>
    </row>
    <row r="878" customFormat="false" ht="15" hidden="false" customHeight="false" outlineLevel="0" collapsed="false">
      <c r="A878" s="21"/>
      <c r="D878" s="22"/>
      <c r="I878" s="23" t="str">
        <f aca="false">IF(E878="","",IFERROR(INDEX(Categories!$A$2:$A$200,MATCH(E878,Categories!$B$2:$B$200,0)),"Unknown"))</f>
        <v/>
      </c>
      <c r="J878" s="24" t="str">
        <f aca="false">IF(A878="","",DATE(YEAR(A878),MONTH(A878),1))</f>
        <v/>
      </c>
      <c r="K878" s="23" t="str">
        <f aca="false">IF(A878="","",IF(G878&lt;&gt;"",G878,IFERROR(INDEX(Accounts!$D$2:$D$40,MATCH(B878,Accounts!$A$2:$A$40,0)),"Household")))</f>
        <v/>
      </c>
      <c r="L878" s="25" t="str">
        <f aca="false">IF(F878="","",SUMIFS($D$2:$D$3001,$F$2:$F$3001,F878))</f>
        <v/>
      </c>
      <c r="M878" s="23" t="str">
        <f aca="false">IF(A878="","",IF(E878="","Uncategorized",IF(I878="Unknown","Unknown category",IF(AND(I878="Transfer",F878=""),"Transfer needs ID",IF(AND(F878&lt;&gt;"",ABS(N(L878))&gt;0.009),"Unmatched transfer",IF(AND(LEFT(E878,6)="Rental",K878="Household"),"Rental row needs property",""))))))</f>
        <v/>
      </c>
    </row>
    <row r="879" customFormat="false" ht="15" hidden="false" customHeight="false" outlineLevel="0" collapsed="false">
      <c r="A879" s="21"/>
      <c r="D879" s="22"/>
      <c r="I879" s="23" t="str">
        <f aca="false">IF(E879="","",IFERROR(INDEX(Categories!$A$2:$A$200,MATCH(E879,Categories!$B$2:$B$200,0)),"Unknown"))</f>
        <v/>
      </c>
      <c r="J879" s="24" t="str">
        <f aca="false">IF(A879="","",DATE(YEAR(A879),MONTH(A879),1))</f>
        <v/>
      </c>
      <c r="K879" s="23" t="str">
        <f aca="false">IF(A879="","",IF(G879&lt;&gt;"",G879,IFERROR(INDEX(Accounts!$D$2:$D$40,MATCH(B879,Accounts!$A$2:$A$40,0)),"Household")))</f>
        <v/>
      </c>
      <c r="L879" s="25" t="str">
        <f aca="false">IF(F879="","",SUMIFS($D$2:$D$3001,$F$2:$F$3001,F879))</f>
        <v/>
      </c>
      <c r="M879" s="23" t="str">
        <f aca="false">IF(A879="","",IF(E879="","Uncategorized",IF(I879="Unknown","Unknown category",IF(AND(I879="Transfer",F879=""),"Transfer needs ID",IF(AND(F879&lt;&gt;"",ABS(N(L879))&gt;0.009),"Unmatched transfer",IF(AND(LEFT(E879,6)="Rental",K879="Household"),"Rental row needs property",""))))))</f>
        <v/>
      </c>
    </row>
    <row r="880" customFormat="false" ht="15" hidden="false" customHeight="false" outlineLevel="0" collapsed="false">
      <c r="A880" s="21"/>
      <c r="D880" s="22"/>
      <c r="I880" s="23" t="str">
        <f aca="false">IF(E880="","",IFERROR(INDEX(Categories!$A$2:$A$200,MATCH(E880,Categories!$B$2:$B$200,0)),"Unknown"))</f>
        <v/>
      </c>
      <c r="J880" s="24" t="str">
        <f aca="false">IF(A880="","",DATE(YEAR(A880),MONTH(A880),1))</f>
        <v/>
      </c>
      <c r="K880" s="23" t="str">
        <f aca="false">IF(A880="","",IF(G880&lt;&gt;"",G880,IFERROR(INDEX(Accounts!$D$2:$D$40,MATCH(B880,Accounts!$A$2:$A$40,0)),"Household")))</f>
        <v/>
      </c>
      <c r="L880" s="25" t="str">
        <f aca="false">IF(F880="","",SUMIFS($D$2:$D$3001,$F$2:$F$3001,F880))</f>
        <v/>
      </c>
      <c r="M880" s="23" t="str">
        <f aca="false">IF(A880="","",IF(E880="","Uncategorized",IF(I880="Unknown","Unknown category",IF(AND(I880="Transfer",F880=""),"Transfer needs ID",IF(AND(F880&lt;&gt;"",ABS(N(L880))&gt;0.009),"Unmatched transfer",IF(AND(LEFT(E880,6)="Rental",K880="Household"),"Rental row needs property",""))))))</f>
        <v/>
      </c>
    </row>
    <row r="881" customFormat="false" ht="15" hidden="false" customHeight="false" outlineLevel="0" collapsed="false">
      <c r="A881" s="21"/>
      <c r="D881" s="22"/>
      <c r="I881" s="23" t="str">
        <f aca="false">IF(E881="","",IFERROR(INDEX(Categories!$A$2:$A$200,MATCH(E881,Categories!$B$2:$B$200,0)),"Unknown"))</f>
        <v/>
      </c>
      <c r="J881" s="24" t="str">
        <f aca="false">IF(A881="","",DATE(YEAR(A881),MONTH(A881),1))</f>
        <v/>
      </c>
      <c r="K881" s="23" t="str">
        <f aca="false">IF(A881="","",IF(G881&lt;&gt;"",G881,IFERROR(INDEX(Accounts!$D$2:$D$40,MATCH(B881,Accounts!$A$2:$A$40,0)),"Household")))</f>
        <v/>
      </c>
      <c r="L881" s="25" t="str">
        <f aca="false">IF(F881="","",SUMIFS($D$2:$D$3001,$F$2:$F$3001,F881))</f>
        <v/>
      </c>
      <c r="M881" s="23" t="str">
        <f aca="false">IF(A881="","",IF(E881="","Uncategorized",IF(I881="Unknown","Unknown category",IF(AND(I881="Transfer",F881=""),"Transfer needs ID",IF(AND(F881&lt;&gt;"",ABS(N(L881))&gt;0.009),"Unmatched transfer",IF(AND(LEFT(E881,6)="Rental",K881="Household"),"Rental row needs property",""))))))</f>
        <v/>
      </c>
    </row>
    <row r="882" customFormat="false" ht="15" hidden="false" customHeight="false" outlineLevel="0" collapsed="false">
      <c r="A882" s="21"/>
      <c r="D882" s="22"/>
      <c r="I882" s="23" t="str">
        <f aca="false">IF(E882="","",IFERROR(INDEX(Categories!$A$2:$A$200,MATCH(E882,Categories!$B$2:$B$200,0)),"Unknown"))</f>
        <v/>
      </c>
      <c r="J882" s="24" t="str">
        <f aca="false">IF(A882="","",DATE(YEAR(A882),MONTH(A882),1))</f>
        <v/>
      </c>
      <c r="K882" s="23" t="str">
        <f aca="false">IF(A882="","",IF(G882&lt;&gt;"",G882,IFERROR(INDEX(Accounts!$D$2:$D$40,MATCH(B882,Accounts!$A$2:$A$40,0)),"Household")))</f>
        <v/>
      </c>
      <c r="L882" s="25" t="str">
        <f aca="false">IF(F882="","",SUMIFS($D$2:$D$3001,$F$2:$F$3001,F882))</f>
        <v/>
      </c>
      <c r="M882" s="23" t="str">
        <f aca="false">IF(A882="","",IF(E882="","Uncategorized",IF(I882="Unknown","Unknown category",IF(AND(I882="Transfer",F882=""),"Transfer needs ID",IF(AND(F882&lt;&gt;"",ABS(N(L882))&gt;0.009),"Unmatched transfer",IF(AND(LEFT(E882,6)="Rental",K882="Household"),"Rental row needs property",""))))))</f>
        <v/>
      </c>
    </row>
    <row r="883" customFormat="false" ht="15" hidden="false" customHeight="false" outlineLevel="0" collapsed="false">
      <c r="A883" s="21"/>
      <c r="D883" s="22"/>
      <c r="I883" s="23" t="str">
        <f aca="false">IF(E883="","",IFERROR(INDEX(Categories!$A$2:$A$200,MATCH(E883,Categories!$B$2:$B$200,0)),"Unknown"))</f>
        <v/>
      </c>
      <c r="J883" s="24" t="str">
        <f aca="false">IF(A883="","",DATE(YEAR(A883),MONTH(A883),1))</f>
        <v/>
      </c>
      <c r="K883" s="23" t="str">
        <f aca="false">IF(A883="","",IF(G883&lt;&gt;"",G883,IFERROR(INDEX(Accounts!$D$2:$D$40,MATCH(B883,Accounts!$A$2:$A$40,0)),"Household")))</f>
        <v/>
      </c>
      <c r="L883" s="25" t="str">
        <f aca="false">IF(F883="","",SUMIFS($D$2:$D$3001,$F$2:$F$3001,F883))</f>
        <v/>
      </c>
      <c r="M883" s="23" t="str">
        <f aca="false">IF(A883="","",IF(E883="","Uncategorized",IF(I883="Unknown","Unknown category",IF(AND(I883="Transfer",F883=""),"Transfer needs ID",IF(AND(F883&lt;&gt;"",ABS(N(L883))&gt;0.009),"Unmatched transfer",IF(AND(LEFT(E883,6)="Rental",K883="Household"),"Rental row needs property",""))))))</f>
        <v/>
      </c>
    </row>
    <row r="884" customFormat="false" ht="15" hidden="false" customHeight="false" outlineLevel="0" collapsed="false">
      <c r="A884" s="21"/>
      <c r="D884" s="22"/>
      <c r="I884" s="23" t="str">
        <f aca="false">IF(E884="","",IFERROR(INDEX(Categories!$A$2:$A$200,MATCH(E884,Categories!$B$2:$B$200,0)),"Unknown"))</f>
        <v/>
      </c>
      <c r="J884" s="24" t="str">
        <f aca="false">IF(A884="","",DATE(YEAR(A884),MONTH(A884),1))</f>
        <v/>
      </c>
      <c r="K884" s="23" t="str">
        <f aca="false">IF(A884="","",IF(G884&lt;&gt;"",G884,IFERROR(INDEX(Accounts!$D$2:$D$40,MATCH(B884,Accounts!$A$2:$A$40,0)),"Household")))</f>
        <v/>
      </c>
      <c r="L884" s="25" t="str">
        <f aca="false">IF(F884="","",SUMIFS($D$2:$D$3001,$F$2:$F$3001,F884))</f>
        <v/>
      </c>
      <c r="M884" s="23" t="str">
        <f aca="false">IF(A884="","",IF(E884="","Uncategorized",IF(I884="Unknown","Unknown category",IF(AND(I884="Transfer",F884=""),"Transfer needs ID",IF(AND(F884&lt;&gt;"",ABS(N(L884))&gt;0.009),"Unmatched transfer",IF(AND(LEFT(E884,6)="Rental",K884="Household"),"Rental row needs property",""))))))</f>
        <v/>
      </c>
    </row>
    <row r="885" customFormat="false" ht="15" hidden="false" customHeight="false" outlineLevel="0" collapsed="false">
      <c r="A885" s="21"/>
      <c r="D885" s="22"/>
      <c r="I885" s="23" t="str">
        <f aca="false">IF(E885="","",IFERROR(INDEX(Categories!$A$2:$A$200,MATCH(E885,Categories!$B$2:$B$200,0)),"Unknown"))</f>
        <v/>
      </c>
      <c r="J885" s="24" t="str">
        <f aca="false">IF(A885="","",DATE(YEAR(A885),MONTH(A885),1))</f>
        <v/>
      </c>
      <c r="K885" s="23" t="str">
        <f aca="false">IF(A885="","",IF(G885&lt;&gt;"",G885,IFERROR(INDEX(Accounts!$D$2:$D$40,MATCH(B885,Accounts!$A$2:$A$40,0)),"Household")))</f>
        <v/>
      </c>
      <c r="L885" s="25" t="str">
        <f aca="false">IF(F885="","",SUMIFS($D$2:$D$3001,$F$2:$F$3001,F885))</f>
        <v/>
      </c>
      <c r="M885" s="23" t="str">
        <f aca="false">IF(A885="","",IF(E885="","Uncategorized",IF(I885="Unknown","Unknown category",IF(AND(I885="Transfer",F885=""),"Transfer needs ID",IF(AND(F885&lt;&gt;"",ABS(N(L885))&gt;0.009),"Unmatched transfer",IF(AND(LEFT(E885,6)="Rental",K885="Household"),"Rental row needs property",""))))))</f>
        <v/>
      </c>
    </row>
    <row r="886" customFormat="false" ht="15" hidden="false" customHeight="false" outlineLevel="0" collapsed="false">
      <c r="A886" s="21"/>
      <c r="D886" s="22"/>
      <c r="I886" s="23" t="str">
        <f aca="false">IF(E886="","",IFERROR(INDEX(Categories!$A$2:$A$200,MATCH(E886,Categories!$B$2:$B$200,0)),"Unknown"))</f>
        <v/>
      </c>
      <c r="J886" s="24" t="str">
        <f aca="false">IF(A886="","",DATE(YEAR(A886),MONTH(A886),1))</f>
        <v/>
      </c>
      <c r="K886" s="23" t="str">
        <f aca="false">IF(A886="","",IF(G886&lt;&gt;"",G886,IFERROR(INDEX(Accounts!$D$2:$D$40,MATCH(B886,Accounts!$A$2:$A$40,0)),"Household")))</f>
        <v/>
      </c>
      <c r="L886" s="25" t="str">
        <f aca="false">IF(F886="","",SUMIFS($D$2:$D$3001,$F$2:$F$3001,F886))</f>
        <v/>
      </c>
      <c r="M886" s="23" t="str">
        <f aca="false">IF(A886="","",IF(E886="","Uncategorized",IF(I886="Unknown","Unknown category",IF(AND(I886="Transfer",F886=""),"Transfer needs ID",IF(AND(F886&lt;&gt;"",ABS(N(L886))&gt;0.009),"Unmatched transfer",IF(AND(LEFT(E886,6)="Rental",K886="Household"),"Rental row needs property",""))))))</f>
        <v/>
      </c>
    </row>
    <row r="887" customFormat="false" ht="15" hidden="false" customHeight="false" outlineLevel="0" collapsed="false">
      <c r="A887" s="21"/>
      <c r="D887" s="22"/>
      <c r="I887" s="23" t="str">
        <f aca="false">IF(E887="","",IFERROR(INDEX(Categories!$A$2:$A$200,MATCH(E887,Categories!$B$2:$B$200,0)),"Unknown"))</f>
        <v/>
      </c>
      <c r="J887" s="24" t="str">
        <f aca="false">IF(A887="","",DATE(YEAR(A887),MONTH(A887),1))</f>
        <v/>
      </c>
      <c r="K887" s="23" t="str">
        <f aca="false">IF(A887="","",IF(G887&lt;&gt;"",G887,IFERROR(INDEX(Accounts!$D$2:$D$40,MATCH(B887,Accounts!$A$2:$A$40,0)),"Household")))</f>
        <v/>
      </c>
      <c r="L887" s="25" t="str">
        <f aca="false">IF(F887="","",SUMIFS($D$2:$D$3001,$F$2:$F$3001,F887))</f>
        <v/>
      </c>
      <c r="M887" s="23" t="str">
        <f aca="false">IF(A887="","",IF(E887="","Uncategorized",IF(I887="Unknown","Unknown category",IF(AND(I887="Transfer",F887=""),"Transfer needs ID",IF(AND(F887&lt;&gt;"",ABS(N(L887))&gt;0.009),"Unmatched transfer",IF(AND(LEFT(E887,6)="Rental",K887="Household"),"Rental row needs property",""))))))</f>
        <v/>
      </c>
    </row>
    <row r="888" customFormat="false" ht="15" hidden="false" customHeight="false" outlineLevel="0" collapsed="false">
      <c r="A888" s="21"/>
      <c r="D888" s="22"/>
      <c r="I888" s="23" t="str">
        <f aca="false">IF(E888="","",IFERROR(INDEX(Categories!$A$2:$A$200,MATCH(E888,Categories!$B$2:$B$200,0)),"Unknown"))</f>
        <v/>
      </c>
      <c r="J888" s="24" t="str">
        <f aca="false">IF(A888="","",DATE(YEAR(A888),MONTH(A888),1))</f>
        <v/>
      </c>
      <c r="K888" s="23" t="str">
        <f aca="false">IF(A888="","",IF(G888&lt;&gt;"",G888,IFERROR(INDEX(Accounts!$D$2:$D$40,MATCH(B888,Accounts!$A$2:$A$40,0)),"Household")))</f>
        <v/>
      </c>
      <c r="L888" s="25" t="str">
        <f aca="false">IF(F888="","",SUMIFS($D$2:$D$3001,$F$2:$F$3001,F888))</f>
        <v/>
      </c>
      <c r="M888" s="23" t="str">
        <f aca="false">IF(A888="","",IF(E888="","Uncategorized",IF(I888="Unknown","Unknown category",IF(AND(I888="Transfer",F888=""),"Transfer needs ID",IF(AND(F888&lt;&gt;"",ABS(N(L888))&gt;0.009),"Unmatched transfer",IF(AND(LEFT(E888,6)="Rental",K888="Household"),"Rental row needs property",""))))))</f>
        <v/>
      </c>
    </row>
    <row r="889" customFormat="false" ht="15" hidden="false" customHeight="false" outlineLevel="0" collapsed="false">
      <c r="A889" s="21"/>
      <c r="D889" s="22"/>
      <c r="I889" s="23" t="str">
        <f aca="false">IF(E889="","",IFERROR(INDEX(Categories!$A$2:$A$200,MATCH(E889,Categories!$B$2:$B$200,0)),"Unknown"))</f>
        <v/>
      </c>
      <c r="J889" s="24" t="str">
        <f aca="false">IF(A889="","",DATE(YEAR(A889),MONTH(A889),1))</f>
        <v/>
      </c>
      <c r="K889" s="23" t="str">
        <f aca="false">IF(A889="","",IF(G889&lt;&gt;"",G889,IFERROR(INDEX(Accounts!$D$2:$D$40,MATCH(B889,Accounts!$A$2:$A$40,0)),"Household")))</f>
        <v/>
      </c>
      <c r="L889" s="25" t="str">
        <f aca="false">IF(F889="","",SUMIFS($D$2:$D$3001,$F$2:$F$3001,F889))</f>
        <v/>
      </c>
      <c r="M889" s="23" t="str">
        <f aca="false">IF(A889="","",IF(E889="","Uncategorized",IF(I889="Unknown","Unknown category",IF(AND(I889="Transfer",F889=""),"Transfer needs ID",IF(AND(F889&lt;&gt;"",ABS(N(L889))&gt;0.009),"Unmatched transfer",IF(AND(LEFT(E889,6)="Rental",K889="Household"),"Rental row needs property",""))))))</f>
        <v/>
      </c>
    </row>
    <row r="890" customFormat="false" ht="15" hidden="false" customHeight="false" outlineLevel="0" collapsed="false">
      <c r="A890" s="21"/>
      <c r="D890" s="22"/>
      <c r="I890" s="23" t="str">
        <f aca="false">IF(E890="","",IFERROR(INDEX(Categories!$A$2:$A$200,MATCH(E890,Categories!$B$2:$B$200,0)),"Unknown"))</f>
        <v/>
      </c>
      <c r="J890" s="24" t="str">
        <f aca="false">IF(A890="","",DATE(YEAR(A890),MONTH(A890),1))</f>
        <v/>
      </c>
      <c r="K890" s="23" t="str">
        <f aca="false">IF(A890="","",IF(G890&lt;&gt;"",G890,IFERROR(INDEX(Accounts!$D$2:$D$40,MATCH(B890,Accounts!$A$2:$A$40,0)),"Household")))</f>
        <v/>
      </c>
      <c r="L890" s="25" t="str">
        <f aca="false">IF(F890="","",SUMIFS($D$2:$D$3001,$F$2:$F$3001,F890))</f>
        <v/>
      </c>
      <c r="M890" s="23" t="str">
        <f aca="false">IF(A890="","",IF(E890="","Uncategorized",IF(I890="Unknown","Unknown category",IF(AND(I890="Transfer",F890=""),"Transfer needs ID",IF(AND(F890&lt;&gt;"",ABS(N(L890))&gt;0.009),"Unmatched transfer",IF(AND(LEFT(E890,6)="Rental",K890="Household"),"Rental row needs property",""))))))</f>
        <v/>
      </c>
    </row>
    <row r="891" customFormat="false" ht="15" hidden="false" customHeight="false" outlineLevel="0" collapsed="false">
      <c r="A891" s="21"/>
      <c r="D891" s="22"/>
      <c r="I891" s="23" t="str">
        <f aca="false">IF(E891="","",IFERROR(INDEX(Categories!$A$2:$A$200,MATCH(E891,Categories!$B$2:$B$200,0)),"Unknown"))</f>
        <v/>
      </c>
      <c r="J891" s="24" t="str">
        <f aca="false">IF(A891="","",DATE(YEAR(A891),MONTH(A891),1))</f>
        <v/>
      </c>
      <c r="K891" s="23" t="str">
        <f aca="false">IF(A891="","",IF(G891&lt;&gt;"",G891,IFERROR(INDEX(Accounts!$D$2:$D$40,MATCH(B891,Accounts!$A$2:$A$40,0)),"Household")))</f>
        <v/>
      </c>
      <c r="L891" s="25" t="str">
        <f aca="false">IF(F891="","",SUMIFS($D$2:$D$3001,$F$2:$F$3001,F891))</f>
        <v/>
      </c>
      <c r="M891" s="23" t="str">
        <f aca="false">IF(A891="","",IF(E891="","Uncategorized",IF(I891="Unknown","Unknown category",IF(AND(I891="Transfer",F891=""),"Transfer needs ID",IF(AND(F891&lt;&gt;"",ABS(N(L891))&gt;0.009),"Unmatched transfer",IF(AND(LEFT(E891,6)="Rental",K891="Household"),"Rental row needs property",""))))))</f>
        <v/>
      </c>
    </row>
    <row r="892" customFormat="false" ht="15" hidden="false" customHeight="false" outlineLevel="0" collapsed="false">
      <c r="A892" s="21"/>
      <c r="D892" s="22"/>
      <c r="I892" s="23" t="str">
        <f aca="false">IF(E892="","",IFERROR(INDEX(Categories!$A$2:$A$200,MATCH(E892,Categories!$B$2:$B$200,0)),"Unknown"))</f>
        <v/>
      </c>
      <c r="J892" s="24" t="str">
        <f aca="false">IF(A892="","",DATE(YEAR(A892),MONTH(A892),1))</f>
        <v/>
      </c>
      <c r="K892" s="23" t="str">
        <f aca="false">IF(A892="","",IF(G892&lt;&gt;"",G892,IFERROR(INDEX(Accounts!$D$2:$D$40,MATCH(B892,Accounts!$A$2:$A$40,0)),"Household")))</f>
        <v/>
      </c>
      <c r="L892" s="25" t="str">
        <f aca="false">IF(F892="","",SUMIFS($D$2:$D$3001,$F$2:$F$3001,F892))</f>
        <v/>
      </c>
      <c r="M892" s="23" t="str">
        <f aca="false">IF(A892="","",IF(E892="","Uncategorized",IF(I892="Unknown","Unknown category",IF(AND(I892="Transfer",F892=""),"Transfer needs ID",IF(AND(F892&lt;&gt;"",ABS(N(L892))&gt;0.009),"Unmatched transfer",IF(AND(LEFT(E892,6)="Rental",K892="Household"),"Rental row needs property",""))))))</f>
        <v/>
      </c>
    </row>
    <row r="893" customFormat="false" ht="15" hidden="false" customHeight="false" outlineLevel="0" collapsed="false">
      <c r="A893" s="21"/>
      <c r="D893" s="22"/>
      <c r="I893" s="23" t="str">
        <f aca="false">IF(E893="","",IFERROR(INDEX(Categories!$A$2:$A$200,MATCH(E893,Categories!$B$2:$B$200,0)),"Unknown"))</f>
        <v/>
      </c>
      <c r="J893" s="24" t="str">
        <f aca="false">IF(A893="","",DATE(YEAR(A893),MONTH(A893),1))</f>
        <v/>
      </c>
      <c r="K893" s="23" t="str">
        <f aca="false">IF(A893="","",IF(G893&lt;&gt;"",G893,IFERROR(INDEX(Accounts!$D$2:$D$40,MATCH(B893,Accounts!$A$2:$A$40,0)),"Household")))</f>
        <v/>
      </c>
      <c r="L893" s="25" t="str">
        <f aca="false">IF(F893="","",SUMIFS($D$2:$D$3001,$F$2:$F$3001,F893))</f>
        <v/>
      </c>
      <c r="M893" s="23" t="str">
        <f aca="false">IF(A893="","",IF(E893="","Uncategorized",IF(I893="Unknown","Unknown category",IF(AND(I893="Transfer",F893=""),"Transfer needs ID",IF(AND(F893&lt;&gt;"",ABS(N(L893))&gt;0.009),"Unmatched transfer",IF(AND(LEFT(E893,6)="Rental",K893="Household"),"Rental row needs property",""))))))</f>
        <v/>
      </c>
    </row>
    <row r="894" customFormat="false" ht="15" hidden="false" customHeight="false" outlineLevel="0" collapsed="false">
      <c r="A894" s="21"/>
      <c r="D894" s="22"/>
      <c r="I894" s="23" t="str">
        <f aca="false">IF(E894="","",IFERROR(INDEX(Categories!$A$2:$A$200,MATCH(E894,Categories!$B$2:$B$200,0)),"Unknown"))</f>
        <v/>
      </c>
      <c r="J894" s="24" t="str">
        <f aca="false">IF(A894="","",DATE(YEAR(A894),MONTH(A894),1))</f>
        <v/>
      </c>
      <c r="K894" s="23" t="str">
        <f aca="false">IF(A894="","",IF(G894&lt;&gt;"",G894,IFERROR(INDEX(Accounts!$D$2:$D$40,MATCH(B894,Accounts!$A$2:$A$40,0)),"Household")))</f>
        <v/>
      </c>
      <c r="L894" s="25" t="str">
        <f aca="false">IF(F894="","",SUMIFS($D$2:$D$3001,$F$2:$F$3001,F894))</f>
        <v/>
      </c>
      <c r="M894" s="23" t="str">
        <f aca="false">IF(A894="","",IF(E894="","Uncategorized",IF(I894="Unknown","Unknown category",IF(AND(I894="Transfer",F894=""),"Transfer needs ID",IF(AND(F894&lt;&gt;"",ABS(N(L894))&gt;0.009),"Unmatched transfer",IF(AND(LEFT(E894,6)="Rental",K894="Household"),"Rental row needs property",""))))))</f>
        <v/>
      </c>
    </row>
    <row r="895" customFormat="false" ht="15" hidden="false" customHeight="false" outlineLevel="0" collapsed="false">
      <c r="A895" s="21"/>
      <c r="D895" s="22"/>
      <c r="I895" s="23" t="str">
        <f aca="false">IF(E895="","",IFERROR(INDEX(Categories!$A$2:$A$200,MATCH(E895,Categories!$B$2:$B$200,0)),"Unknown"))</f>
        <v/>
      </c>
      <c r="J895" s="24" t="str">
        <f aca="false">IF(A895="","",DATE(YEAR(A895),MONTH(A895),1))</f>
        <v/>
      </c>
      <c r="K895" s="23" t="str">
        <f aca="false">IF(A895="","",IF(G895&lt;&gt;"",G895,IFERROR(INDEX(Accounts!$D$2:$D$40,MATCH(B895,Accounts!$A$2:$A$40,0)),"Household")))</f>
        <v/>
      </c>
      <c r="L895" s="25" t="str">
        <f aca="false">IF(F895="","",SUMIFS($D$2:$D$3001,$F$2:$F$3001,F895))</f>
        <v/>
      </c>
      <c r="M895" s="23" t="str">
        <f aca="false">IF(A895="","",IF(E895="","Uncategorized",IF(I895="Unknown","Unknown category",IF(AND(I895="Transfer",F895=""),"Transfer needs ID",IF(AND(F895&lt;&gt;"",ABS(N(L895))&gt;0.009),"Unmatched transfer",IF(AND(LEFT(E895,6)="Rental",K895="Household"),"Rental row needs property",""))))))</f>
        <v/>
      </c>
    </row>
    <row r="896" customFormat="false" ht="15" hidden="false" customHeight="false" outlineLevel="0" collapsed="false">
      <c r="A896" s="21"/>
      <c r="D896" s="22"/>
      <c r="I896" s="23" t="str">
        <f aca="false">IF(E896="","",IFERROR(INDEX(Categories!$A$2:$A$200,MATCH(E896,Categories!$B$2:$B$200,0)),"Unknown"))</f>
        <v/>
      </c>
      <c r="J896" s="24" t="str">
        <f aca="false">IF(A896="","",DATE(YEAR(A896),MONTH(A896),1))</f>
        <v/>
      </c>
      <c r="K896" s="23" t="str">
        <f aca="false">IF(A896="","",IF(G896&lt;&gt;"",G896,IFERROR(INDEX(Accounts!$D$2:$D$40,MATCH(B896,Accounts!$A$2:$A$40,0)),"Household")))</f>
        <v/>
      </c>
      <c r="L896" s="25" t="str">
        <f aca="false">IF(F896="","",SUMIFS($D$2:$D$3001,$F$2:$F$3001,F896))</f>
        <v/>
      </c>
      <c r="M896" s="23" t="str">
        <f aca="false">IF(A896="","",IF(E896="","Uncategorized",IF(I896="Unknown","Unknown category",IF(AND(I896="Transfer",F896=""),"Transfer needs ID",IF(AND(F896&lt;&gt;"",ABS(N(L896))&gt;0.009),"Unmatched transfer",IF(AND(LEFT(E896,6)="Rental",K896="Household"),"Rental row needs property",""))))))</f>
        <v/>
      </c>
    </row>
    <row r="897" customFormat="false" ht="15" hidden="false" customHeight="false" outlineLevel="0" collapsed="false">
      <c r="A897" s="21"/>
      <c r="D897" s="22"/>
      <c r="I897" s="23" t="str">
        <f aca="false">IF(E897="","",IFERROR(INDEX(Categories!$A$2:$A$200,MATCH(E897,Categories!$B$2:$B$200,0)),"Unknown"))</f>
        <v/>
      </c>
      <c r="J897" s="24" t="str">
        <f aca="false">IF(A897="","",DATE(YEAR(A897),MONTH(A897),1))</f>
        <v/>
      </c>
      <c r="K897" s="23" t="str">
        <f aca="false">IF(A897="","",IF(G897&lt;&gt;"",G897,IFERROR(INDEX(Accounts!$D$2:$D$40,MATCH(B897,Accounts!$A$2:$A$40,0)),"Household")))</f>
        <v/>
      </c>
      <c r="L897" s="25" t="str">
        <f aca="false">IF(F897="","",SUMIFS($D$2:$D$3001,$F$2:$F$3001,F897))</f>
        <v/>
      </c>
      <c r="M897" s="23" t="str">
        <f aca="false">IF(A897="","",IF(E897="","Uncategorized",IF(I897="Unknown","Unknown category",IF(AND(I897="Transfer",F897=""),"Transfer needs ID",IF(AND(F897&lt;&gt;"",ABS(N(L897))&gt;0.009),"Unmatched transfer",IF(AND(LEFT(E897,6)="Rental",K897="Household"),"Rental row needs property",""))))))</f>
        <v/>
      </c>
    </row>
    <row r="898" customFormat="false" ht="15" hidden="false" customHeight="false" outlineLevel="0" collapsed="false">
      <c r="A898" s="21"/>
      <c r="D898" s="22"/>
      <c r="I898" s="23" t="str">
        <f aca="false">IF(E898="","",IFERROR(INDEX(Categories!$A$2:$A$200,MATCH(E898,Categories!$B$2:$B$200,0)),"Unknown"))</f>
        <v/>
      </c>
      <c r="J898" s="24" t="str">
        <f aca="false">IF(A898="","",DATE(YEAR(A898),MONTH(A898),1))</f>
        <v/>
      </c>
      <c r="K898" s="23" t="str">
        <f aca="false">IF(A898="","",IF(G898&lt;&gt;"",G898,IFERROR(INDEX(Accounts!$D$2:$D$40,MATCH(B898,Accounts!$A$2:$A$40,0)),"Household")))</f>
        <v/>
      </c>
      <c r="L898" s="25" t="str">
        <f aca="false">IF(F898="","",SUMIFS($D$2:$D$3001,$F$2:$F$3001,F898))</f>
        <v/>
      </c>
      <c r="M898" s="23" t="str">
        <f aca="false">IF(A898="","",IF(E898="","Uncategorized",IF(I898="Unknown","Unknown category",IF(AND(I898="Transfer",F898=""),"Transfer needs ID",IF(AND(F898&lt;&gt;"",ABS(N(L898))&gt;0.009),"Unmatched transfer",IF(AND(LEFT(E898,6)="Rental",K898="Household"),"Rental row needs property",""))))))</f>
        <v/>
      </c>
    </row>
    <row r="899" customFormat="false" ht="15" hidden="false" customHeight="false" outlineLevel="0" collapsed="false">
      <c r="A899" s="21"/>
      <c r="D899" s="22"/>
      <c r="I899" s="23" t="str">
        <f aca="false">IF(E899="","",IFERROR(INDEX(Categories!$A$2:$A$200,MATCH(E899,Categories!$B$2:$B$200,0)),"Unknown"))</f>
        <v/>
      </c>
      <c r="J899" s="24" t="str">
        <f aca="false">IF(A899="","",DATE(YEAR(A899),MONTH(A899),1))</f>
        <v/>
      </c>
      <c r="K899" s="23" t="str">
        <f aca="false">IF(A899="","",IF(G899&lt;&gt;"",G899,IFERROR(INDEX(Accounts!$D$2:$D$40,MATCH(B899,Accounts!$A$2:$A$40,0)),"Household")))</f>
        <v/>
      </c>
      <c r="L899" s="25" t="str">
        <f aca="false">IF(F899="","",SUMIFS($D$2:$D$3001,$F$2:$F$3001,F899))</f>
        <v/>
      </c>
      <c r="M899" s="23" t="str">
        <f aca="false">IF(A899="","",IF(E899="","Uncategorized",IF(I899="Unknown","Unknown category",IF(AND(I899="Transfer",F899=""),"Transfer needs ID",IF(AND(F899&lt;&gt;"",ABS(N(L899))&gt;0.009),"Unmatched transfer",IF(AND(LEFT(E899,6)="Rental",K899="Household"),"Rental row needs property",""))))))</f>
        <v/>
      </c>
    </row>
    <row r="900" customFormat="false" ht="15" hidden="false" customHeight="false" outlineLevel="0" collapsed="false">
      <c r="A900" s="21"/>
      <c r="D900" s="22"/>
      <c r="I900" s="23" t="str">
        <f aca="false">IF(E900="","",IFERROR(INDEX(Categories!$A$2:$A$200,MATCH(E900,Categories!$B$2:$B$200,0)),"Unknown"))</f>
        <v/>
      </c>
      <c r="J900" s="24" t="str">
        <f aca="false">IF(A900="","",DATE(YEAR(A900),MONTH(A900),1))</f>
        <v/>
      </c>
      <c r="K900" s="23" t="str">
        <f aca="false">IF(A900="","",IF(G900&lt;&gt;"",G900,IFERROR(INDEX(Accounts!$D$2:$D$40,MATCH(B900,Accounts!$A$2:$A$40,0)),"Household")))</f>
        <v/>
      </c>
      <c r="L900" s="25" t="str">
        <f aca="false">IF(F900="","",SUMIFS($D$2:$D$3001,$F$2:$F$3001,F900))</f>
        <v/>
      </c>
      <c r="M900" s="23" t="str">
        <f aca="false">IF(A900="","",IF(E900="","Uncategorized",IF(I900="Unknown","Unknown category",IF(AND(I900="Transfer",F900=""),"Transfer needs ID",IF(AND(F900&lt;&gt;"",ABS(N(L900))&gt;0.009),"Unmatched transfer",IF(AND(LEFT(E900,6)="Rental",K900="Household"),"Rental row needs property",""))))))</f>
        <v/>
      </c>
    </row>
    <row r="901" customFormat="false" ht="15" hidden="false" customHeight="false" outlineLevel="0" collapsed="false">
      <c r="A901" s="21"/>
      <c r="D901" s="22"/>
      <c r="I901" s="23" t="str">
        <f aca="false">IF(E901="","",IFERROR(INDEX(Categories!$A$2:$A$200,MATCH(E901,Categories!$B$2:$B$200,0)),"Unknown"))</f>
        <v/>
      </c>
      <c r="J901" s="24" t="str">
        <f aca="false">IF(A901="","",DATE(YEAR(A901),MONTH(A901),1))</f>
        <v/>
      </c>
      <c r="K901" s="23" t="str">
        <f aca="false">IF(A901="","",IF(G901&lt;&gt;"",G901,IFERROR(INDEX(Accounts!$D$2:$D$40,MATCH(B901,Accounts!$A$2:$A$40,0)),"Household")))</f>
        <v/>
      </c>
      <c r="L901" s="25" t="str">
        <f aca="false">IF(F901="","",SUMIFS($D$2:$D$3001,$F$2:$F$3001,F901))</f>
        <v/>
      </c>
      <c r="M901" s="23" t="str">
        <f aca="false">IF(A901="","",IF(E901="","Uncategorized",IF(I901="Unknown","Unknown category",IF(AND(I901="Transfer",F901=""),"Transfer needs ID",IF(AND(F901&lt;&gt;"",ABS(N(L901))&gt;0.009),"Unmatched transfer",IF(AND(LEFT(E901,6)="Rental",K901="Household"),"Rental row needs property",""))))))</f>
        <v/>
      </c>
    </row>
    <row r="902" customFormat="false" ht="15" hidden="false" customHeight="false" outlineLevel="0" collapsed="false">
      <c r="A902" s="21"/>
      <c r="D902" s="22"/>
      <c r="I902" s="23" t="str">
        <f aca="false">IF(E902="","",IFERROR(INDEX(Categories!$A$2:$A$200,MATCH(E902,Categories!$B$2:$B$200,0)),"Unknown"))</f>
        <v/>
      </c>
      <c r="J902" s="24" t="str">
        <f aca="false">IF(A902="","",DATE(YEAR(A902),MONTH(A902),1))</f>
        <v/>
      </c>
      <c r="K902" s="23" t="str">
        <f aca="false">IF(A902="","",IF(G902&lt;&gt;"",G902,IFERROR(INDEX(Accounts!$D$2:$D$40,MATCH(B902,Accounts!$A$2:$A$40,0)),"Household")))</f>
        <v/>
      </c>
      <c r="L902" s="25" t="str">
        <f aca="false">IF(F902="","",SUMIFS($D$2:$D$3001,$F$2:$F$3001,F902))</f>
        <v/>
      </c>
      <c r="M902" s="23" t="str">
        <f aca="false">IF(A902="","",IF(E902="","Uncategorized",IF(I902="Unknown","Unknown category",IF(AND(I902="Transfer",F902=""),"Transfer needs ID",IF(AND(F902&lt;&gt;"",ABS(N(L902))&gt;0.009),"Unmatched transfer",IF(AND(LEFT(E902,6)="Rental",K902="Household"),"Rental row needs property",""))))))</f>
        <v/>
      </c>
    </row>
    <row r="903" customFormat="false" ht="15" hidden="false" customHeight="false" outlineLevel="0" collapsed="false">
      <c r="A903" s="21"/>
      <c r="D903" s="22"/>
      <c r="I903" s="23" t="str">
        <f aca="false">IF(E903="","",IFERROR(INDEX(Categories!$A$2:$A$200,MATCH(E903,Categories!$B$2:$B$200,0)),"Unknown"))</f>
        <v/>
      </c>
      <c r="J903" s="24" t="str">
        <f aca="false">IF(A903="","",DATE(YEAR(A903),MONTH(A903),1))</f>
        <v/>
      </c>
      <c r="K903" s="23" t="str">
        <f aca="false">IF(A903="","",IF(G903&lt;&gt;"",G903,IFERROR(INDEX(Accounts!$D$2:$D$40,MATCH(B903,Accounts!$A$2:$A$40,0)),"Household")))</f>
        <v/>
      </c>
      <c r="L903" s="25" t="str">
        <f aca="false">IF(F903="","",SUMIFS($D$2:$D$3001,$F$2:$F$3001,F903))</f>
        <v/>
      </c>
      <c r="M903" s="23" t="str">
        <f aca="false">IF(A903="","",IF(E903="","Uncategorized",IF(I903="Unknown","Unknown category",IF(AND(I903="Transfer",F903=""),"Transfer needs ID",IF(AND(F903&lt;&gt;"",ABS(N(L903))&gt;0.009),"Unmatched transfer",IF(AND(LEFT(E903,6)="Rental",K903="Household"),"Rental row needs property",""))))))</f>
        <v/>
      </c>
    </row>
    <row r="904" customFormat="false" ht="15" hidden="false" customHeight="false" outlineLevel="0" collapsed="false">
      <c r="A904" s="21"/>
      <c r="D904" s="22"/>
      <c r="I904" s="23" t="str">
        <f aca="false">IF(E904="","",IFERROR(INDEX(Categories!$A$2:$A$200,MATCH(E904,Categories!$B$2:$B$200,0)),"Unknown"))</f>
        <v/>
      </c>
      <c r="J904" s="24" t="str">
        <f aca="false">IF(A904="","",DATE(YEAR(A904),MONTH(A904),1))</f>
        <v/>
      </c>
      <c r="K904" s="23" t="str">
        <f aca="false">IF(A904="","",IF(G904&lt;&gt;"",G904,IFERROR(INDEX(Accounts!$D$2:$D$40,MATCH(B904,Accounts!$A$2:$A$40,0)),"Household")))</f>
        <v/>
      </c>
      <c r="L904" s="25" t="str">
        <f aca="false">IF(F904="","",SUMIFS($D$2:$D$3001,$F$2:$F$3001,F904))</f>
        <v/>
      </c>
      <c r="M904" s="23" t="str">
        <f aca="false">IF(A904="","",IF(E904="","Uncategorized",IF(I904="Unknown","Unknown category",IF(AND(I904="Transfer",F904=""),"Transfer needs ID",IF(AND(F904&lt;&gt;"",ABS(N(L904))&gt;0.009),"Unmatched transfer",IF(AND(LEFT(E904,6)="Rental",K904="Household"),"Rental row needs property",""))))))</f>
        <v/>
      </c>
    </row>
    <row r="905" customFormat="false" ht="15" hidden="false" customHeight="false" outlineLevel="0" collapsed="false">
      <c r="A905" s="21"/>
      <c r="D905" s="22"/>
      <c r="I905" s="23" t="str">
        <f aca="false">IF(E905="","",IFERROR(INDEX(Categories!$A$2:$A$200,MATCH(E905,Categories!$B$2:$B$200,0)),"Unknown"))</f>
        <v/>
      </c>
      <c r="J905" s="24" t="str">
        <f aca="false">IF(A905="","",DATE(YEAR(A905),MONTH(A905),1))</f>
        <v/>
      </c>
      <c r="K905" s="23" t="str">
        <f aca="false">IF(A905="","",IF(G905&lt;&gt;"",G905,IFERROR(INDEX(Accounts!$D$2:$D$40,MATCH(B905,Accounts!$A$2:$A$40,0)),"Household")))</f>
        <v/>
      </c>
      <c r="L905" s="25" t="str">
        <f aca="false">IF(F905="","",SUMIFS($D$2:$D$3001,$F$2:$F$3001,F905))</f>
        <v/>
      </c>
      <c r="M905" s="23" t="str">
        <f aca="false">IF(A905="","",IF(E905="","Uncategorized",IF(I905="Unknown","Unknown category",IF(AND(I905="Transfer",F905=""),"Transfer needs ID",IF(AND(F905&lt;&gt;"",ABS(N(L905))&gt;0.009),"Unmatched transfer",IF(AND(LEFT(E905,6)="Rental",K905="Household"),"Rental row needs property",""))))))</f>
        <v/>
      </c>
    </row>
    <row r="906" customFormat="false" ht="15" hidden="false" customHeight="false" outlineLevel="0" collapsed="false">
      <c r="A906" s="21"/>
      <c r="D906" s="22"/>
      <c r="I906" s="23" t="str">
        <f aca="false">IF(E906="","",IFERROR(INDEX(Categories!$A$2:$A$200,MATCH(E906,Categories!$B$2:$B$200,0)),"Unknown"))</f>
        <v/>
      </c>
      <c r="J906" s="24" t="str">
        <f aca="false">IF(A906="","",DATE(YEAR(A906),MONTH(A906),1))</f>
        <v/>
      </c>
      <c r="K906" s="23" t="str">
        <f aca="false">IF(A906="","",IF(G906&lt;&gt;"",G906,IFERROR(INDEX(Accounts!$D$2:$D$40,MATCH(B906,Accounts!$A$2:$A$40,0)),"Household")))</f>
        <v/>
      </c>
      <c r="L906" s="25" t="str">
        <f aca="false">IF(F906="","",SUMIFS($D$2:$D$3001,$F$2:$F$3001,F906))</f>
        <v/>
      </c>
      <c r="M906" s="23" t="str">
        <f aca="false">IF(A906="","",IF(E906="","Uncategorized",IF(I906="Unknown","Unknown category",IF(AND(I906="Transfer",F906=""),"Transfer needs ID",IF(AND(F906&lt;&gt;"",ABS(N(L906))&gt;0.009),"Unmatched transfer",IF(AND(LEFT(E906,6)="Rental",K906="Household"),"Rental row needs property",""))))))</f>
        <v/>
      </c>
    </row>
    <row r="907" customFormat="false" ht="15" hidden="false" customHeight="false" outlineLevel="0" collapsed="false">
      <c r="A907" s="21"/>
      <c r="D907" s="22"/>
      <c r="I907" s="23" t="str">
        <f aca="false">IF(E907="","",IFERROR(INDEX(Categories!$A$2:$A$200,MATCH(E907,Categories!$B$2:$B$200,0)),"Unknown"))</f>
        <v/>
      </c>
      <c r="J907" s="24" t="str">
        <f aca="false">IF(A907="","",DATE(YEAR(A907),MONTH(A907),1))</f>
        <v/>
      </c>
      <c r="K907" s="23" t="str">
        <f aca="false">IF(A907="","",IF(G907&lt;&gt;"",G907,IFERROR(INDEX(Accounts!$D$2:$D$40,MATCH(B907,Accounts!$A$2:$A$40,0)),"Household")))</f>
        <v/>
      </c>
      <c r="L907" s="25" t="str">
        <f aca="false">IF(F907="","",SUMIFS($D$2:$D$3001,$F$2:$F$3001,F907))</f>
        <v/>
      </c>
      <c r="M907" s="23" t="str">
        <f aca="false">IF(A907="","",IF(E907="","Uncategorized",IF(I907="Unknown","Unknown category",IF(AND(I907="Transfer",F907=""),"Transfer needs ID",IF(AND(F907&lt;&gt;"",ABS(N(L907))&gt;0.009),"Unmatched transfer",IF(AND(LEFT(E907,6)="Rental",K907="Household"),"Rental row needs property",""))))))</f>
        <v/>
      </c>
    </row>
    <row r="908" customFormat="false" ht="15" hidden="false" customHeight="false" outlineLevel="0" collapsed="false">
      <c r="A908" s="21"/>
      <c r="D908" s="22"/>
      <c r="I908" s="23" t="str">
        <f aca="false">IF(E908="","",IFERROR(INDEX(Categories!$A$2:$A$200,MATCH(E908,Categories!$B$2:$B$200,0)),"Unknown"))</f>
        <v/>
      </c>
      <c r="J908" s="24" t="str">
        <f aca="false">IF(A908="","",DATE(YEAR(A908),MONTH(A908),1))</f>
        <v/>
      </c>
      <c r="K908" s="23" t="str">
        <f aca="false">IF(A908="","",IF(G908&lt;&gt;"",G908,IFERROR(INDEX(Accounts!$D$2:$D$40,MATCH(B908,Accounts!$A$2:$A$40,0)),"Household")))</f>
        <v/>
      </c>
      <c r="L908" s="25" t="str">
        <f aca="false">IF(F908="","",SUMIFS($D$2:$D$3001,$F$2:$F$3001,F908))</f>
        <v/>
      </c>
      <c r="M908" s="23" t="str">
        <f aca="false">IF(A908="","",IF(E908="","Uncategorized",IF(I908="Unknown","Unknown category",IF(AND(I908="Transfer",F908=""),"Transfer needs ID",IF(AND(F908&lt;&gt;"",ABS(N(L908))&gt;0.009),"Unmatched transfer",IF(AND(LEFT(E908,6)="Rental",K908="Household"),"Rental row needs property",""))))))</f>
        <v/>
      </c>
    </row>
    <row r="909" customFormat="false" ht="15" hidden="false" customHeight="false" outlineLevel="0" collapsed="false">
      <c r="A909" s="21"/>
      <c r="D909" s="22"/>
      <c r="I909" s="23" t="str">
        <f aca="false">IF(E909="","",IFERROR(INDEX(Categories!$A$2:$A$200,MATCH(E909,Categories!$B$2:$B$200,0)),"Unknown"))</f>
        <v/>
      </c>
      <c r="J909" s="24" t="str">
        <f aca="false">IF(A909="","",DATE(YEAR(A909),MONTH(A909),1))</f>
        <v/>
      </c>
      <c r="K909" s="23" t="str">
        <f aca="false">IF(A909="","",IF(G909&lt;&gt;"",G909,IFERROR(INDEX(Accounts!$D$2:$D$40,MATCH(B909,Accounts!$A$2:$A$40,0)),"Household")))</f>
        <v/>
      </c>
      <c r="L909" s="25" t="str">
        <f aca="false">IF(F909="","",SUMIFS($D$2:$D$3001,$F$2:$F$3001,F909))</f>
        <v/>
      </c>
      <c r="M909" s="23" t="str">
        <f aca="false">IF(A909="","",IF(E909="","Uncategorized",IF(I909="Unknown","Unknown category",IF(AND(I909="Transfer",F909=""),"Transfer needs ID",IF(AND(F909&lt;&gt;"",ABS(N(L909))&gt;0.009),"Unmatched transfer",IF(AND(LEFT(E909,6)="Rental",K909="Household"),"Rental row needs property",""))))))</f>
        <v/>
      </c>
    </row>
    <row r="910" customFormat="false" ht="15" hidden="false" customHeight="false" outlineLevel="0" collapsed="false">
      <c r="A910" s="21"/>
      <c r="D910" s="22"/>
      <c r="I910" s="23" t="str">
        <f aca="false">IF(E910="","",IFERROR(INDEX(Categories!$A$2:$A$200,MATCH(E910,Categories!$B$2:$B$200,0)),"Unknown"))</f>
        <v/>
      </c>
      <c r="J910" s="24" t="str">
        <f aca="false">IF(A910="","",DATE(YEAR(A910),MONTH(A910),1))</f>
        <v/>
      </c>
      <c r="K910" s="23" t="str">
        <f aca="false">IF(A910="","",IF(G910&lt;&gt;"",G910,IFERROR(INDEX(Accounts!$D$2:$D$40,MATCH(B910,Accounts!$A$2:$A$40,0)),"Household")))</f>
        <v/>
      </c>
      <c r="L910" s="25" t="str">
        <f aca="false">IF(F910="","",SUMIFS($D$2:$D$3001,$F$2:$F$3001,F910))</f>
        <v/>
      </c>
      <c r="M910" s="23" t="str">
        <f aca="false">IF(A910="","",IF(E910="","Uncategorized",IF(I910="Unknown","Unknown category",IF(AND(I910="Transfer",F910=""),"Transfer needs ID",IF(AND(F910&lt;&gt;"",ABS(N(L910))&gt;0.009),"Unmatched transfer",IF(AND(LEFT(E910,6)="Rental",K910="Household"),"Rental row needs property",""))))))</f>
        <v/>
      </c>
    </row>
    <row r="911" customFormat="false" ht="15" hidden="false" customHeight="false" outlineLevel="0" collapsed="false">
      <c r="A911" s="21"/>
      <c r="D911" s="22"/>
      <c r="I911" s="23" t="str">
        <f aca="false">IF(E911="","",IFERROR(INDEX(Categories!$A$2:$A$200,MATCH(E911,Categories!$B$2:$B$200,0)),"Unknown"))</f>
        <v/>
      </c>
      <c r="J911" s="24" t="str">
        <f aca="false">IF(A911="","",DATE(YEAR(A911),MONTH(A911),1))</f>
        <v/>
      </c>
      <c r="K911" s="23" t="str">
        <f aca="false">IF(A911="","",IF(G911&lt;&gt;"",G911,IFERROR(INDEX(Accounts!$D$2:$D$40,MATCH(B911,Accounts!$A$2:$A$40,0)),"Household")))</f>
        <v/>
      </c>
      <c r="L911" s="25" t="str">
        <f aca="false">IF(F911="","",SUMIFS($D$2:$D$3001,$F$2:$F$3001,F911))</f>
        <v/>
      </c>
      <c r="M911" s="23" t="str">
        <f aca="false">IF(A911="","",IF(E911="","Uncategorized",IF(I911="Unknown","Unknown category",IF(AND(I911="Transfer",F911=""),"Transfer needs ID",IF(AND(F911&lt;&gt;"",ABS(N(L911))&gt;0.009),"Unmatched transfer",IF(AND(LEFT(E911,6)="Rental",K911="Household"),"Rental row needs property",""))))))</f>
        <v/>
      </c>
    </row>
    <row r="912" customFormat="false" ht="15" hidden="false" customHeight="false" outlineLevel="0" collapsed="false">
      <c r="A912" s="21"/>
      <c r="D912" s="22"/>
      <c r="I912" s="23" t="str">
        <f aca="false">IF(E912="","",IFERROR(INDEX(Categories!$A$2:$A$200,MATCH(E912,Categories!$B$2:$B$200,0)),"Unknown"))</f>
        <v/>
      </c>
      <c r="J912" s="24" t="str">
        <f aca="false">IF(A912="","",DATE(YEAR(A912),MONTH(A912),1))</f>
        <v/>
      </c>
      <c r="K912" s="23" t="str">
        <f aca="false">IF(A912="","",IF(G912&lt;&gt;"",G912,IFERROR(INDEX(Accounts!$D$2:$D$40,MATCH(B912,Accounts!$A$2:$A$40,0)),"Household")))</f>
        <v/>
      </c>
      <c r="L912" s="25" t="str">
        <f aca="false">IF(F912="","",SUMIFS($D$2:$D$3001,$F$2:$F$3001,F912))</f>
        <v/>
      </c>
      <c r="M912" s="23" t="str">
        <f aca="false">IF(A912="","",IF(E912="","Uncategorized",IF(I912="Unknown","Unknown category",IF(AND(I912="Transfer",F912=""),"Transfer needs ID",IF(AND(F912&lt;&gt;"",ABS(N(L912))&gt;0.009),"Unmatched transfer",IF(AND(LEFT(E912,6)="Rental",K912="Household"),"Rental row needs property",""))))))</f>
        <v/>
      </c>
    </row>
    <row r="913" customFormat="false" ht="15" hidden="false" customHeight="false" outlineLevel="0" collapsed="false">
      <c r="A913" s="21"/>
      <c r="D913" s="22"/>
      <c r="I913" s="23" t="str">
        <f aca="false">IF(E913="","",IFERROR(INDEX(Categories!$A$2:$A$200,MATCH(E913,Categories!$B$2:$B$200,0)),"Unknown"))</f>
        <v/>
      </c>
      <c r="J913" s="24" t="str">
        <f aca="false">IF(A913="","",DATE(YEAR(A913),MONTH(A913),1))</f>
        <v/>
      </c>
      <c r="K913" s="23" t="str">
        <f aca="false">IF(A913="","",IF(G913&lt;&gt;"",G913,IFERROR(INDEX(Accounts!$D$2:$D$40,MATCH(B913,Accounts!$A$2:$A$40,0)),"Household")))</f>
        <v/>
      </c>
      <c r="L913" s="25" t="str">
        <f aca="false">IF(F913="","",SUMIFS($D$2:$D$3001,$F$2:$F$3001,F913))</f>
        <v/>
      </c>
      <c r="M913" s="23" t="str">
        <f aca="false">IF(A913="","",IF(E913="","Uncategorized",IF(I913="Unknown","Unknown category",IF(AND(I913="Transfer",F913=""),"Transfer needs ID",IF(AND(F913&lt;&gt;"",ABS(N(L913))&gt;0.009),"Unmatched transfer",IF(AND(LEFT(E913,6)="Rental",K913="Household"),"Rental row needs property",""))))))</f>
        <v/>
      </c>
    </row>
    <row r="914" customFormat="false" ht="15" hidden="false" customHeight="false" outlineLevel="0" collapsed="false">
      <c r="A914" s="21"/>
      <c r="D914" s="22"/>
      <c r="I914" s="23" t="str">
        <f aca="false">IF(E914="","",IFERROR(INDEX(Categories!$A$2:$A$200,MATCH(E914,Categories!$B$2:$B$200,0)),"Unknown"))</f>
        <v/>
      </c>
      <c r="J914" s="24" t="str">
        <f aca="false">IF(A914="","",DATE(YEAR(A914),MONTH(A914),1))</f>
        <v/>
      </c>
      <c r="K914" s="23" t="str">
        <f aca="false">IF(A914="","",IF(G914&lt;&gt;"",G914,IFERROR(INDEX(Accounts!$D$2:$D$40,MATCH(B914,Accounts!$A$2:$A$40,0)),"Household")))</f>
        <v/>
      </c>
      <c r="L914" s="25" t="str">
        <f aca="false">IF(F914="","",SUMIFS($D$2:$D$3001,$F$2:$F$3001,F914))</f>
        <v/>
      </c>
      <c r="M914" s="23" t="str">
        <f aca="false">IF(A914="","",IF(E914="","Uncategorized",IF(I914="Unknown","Unknown category",IF(AND(I914="Transfer",F914=""),"Transfer needs ID",IF(AND(F914&lt;&gt;"",ABS(N(L914))&gt;0.009),"Unmatched transfer",IF(AND(LEFT(E914,6)="Rental",K914="Household"),"Rental row needs property",""))))))</f>
        <v/>
      </c>
    </row>
    <row r="915" customFormat="false" ht="15" hidden="false" customHeight="false" outlineLevel="0" collapsed="false">
      <c r="A915" s="21"/>
      <c r="D915" s="22"/>
      <c r="I915" s="23" t="str">
        <f aca="false">IF(E915="","",IFERROR(INDEX(Categories!$A$2:$A$200,MATCH(E915,Categories!$B$2:$B$200,0)),"Unknown"))</f>
        <v/>
      </c>
      <c r="J915" s="24" t="str">
        <f aca="false">IF(A915="","",DATE(YEAR(A915),MONTH(A915),1))</f>
        <v/>
      </c>
      <c r="K915" s="23" t="str">
        <f aca="false">IF(A915="","",IF(G915&lt;&gt;"",G915,IFERROR(INDEX(Accounts!$D$2:$D$40,MATCH(B915,Accounts!$A$2:$A$40,0)),"Household")))</f>
        <v/>
      </c>
      <c r="L915" s="25" t="str">
        <f aca="false">IF(F915="","",SUMIFS($D$2:$D$3001,$F$2:$F$3001,F915))</f>
        <v/>
      </c>
      <c r="M915" s="23" t="str">
        <f aca="false">IF(A915="","",IF(E915="","Uncategorized",IF(I915="Unknown","Unknown category",IF(AND(I915="Transfer",F915=""),"Transfer needs ID",IF(AND(F915&lt;&gt;"",ABS(N(L915))&gt;0.009),"Unmatched transfer",IF(AND(LEFT(E915,6)="Rental",K915="Household"),"Rental row needs property",""))))))</f>
        <v/>
      </c>
    </row>
    <row r="916" customFormat="false" ht="15" hidden="false" customHeight="false" outlineLevel="0" collapsed="false">
      <c r="A916" s="21"/>
      <c r="D916" s="22"/>
      <c r="I916" s="23" t="str">
        <f aca="false">IF(E916="","",IFERROR(INDEX(Categories!$A$2:$A$200,MATCH(E916,Categories!$B$2:$B$200,0)),"Unknown"))</f>
        <v/>
      </c>
      <c r="J916" s="24" t="str">
        <f aca="false">IF(A916="","",DATE(YEAR(A916),MONTH(A916),1))</f>
        <v/>
      </c>
      <c r="K916" s="23" t="str">
        <f aca="false">IF(A916="","",IF(G916&lt;&gt;"",G916,IFERROR(INDEX(Accounts!$D$2:$D$40,MATCH(B916,Accounts!$A$2:$A$40,0)),"Household")))</f>
        <v/>
      </c>
      <c r="L916" s="25" t="str">
        <f aca="false">IF(F916="","",SUMIFS($D$2:$D$3001,$F$2:$F$3001,F916))</f>
        <v/>
      </c>
      <c r="M916" s="23" t="str">
        <f aca="false">IF(A916="","",IF(E916="","Uncategorized",IF(I916="Unknown","Unknown category",IF(AND(I916="Transfer",F916=""),"Transfer needs ID",IF(AND(F916&lt;&gt;"",ABS(N(L916))&gt;0.009),"Unmatched transfer",IF(AND(LEFT(E916,6)="Rental",K916="Household"),"Rental row needs property",""))))))</f>
        <v/>
      </c>
    </row>
    <row r="917" customFormat="false" ht="15" hidden="false" customHeight="false" outlineLevel="0" collapsed="false">
      <c r="A917" s="21"/>
      <c r="D917" s="22"/>
      <c r="I917" s="23" t="str">
        <f aca="false">IF(E917="","",IFERROR(INDEX(Categories!$A$2:$A$200,MATCH(E917,Categories!$B$2:$B$200,0)),"Unknown"))</f>
        <v/>
      </c>
      <c r="J917" s="24" t="str">
        <f aca="false">IF(A917="","",DATE(YEAR(A917),MONTH(A917),1))</f>
        <v/>
      </c>
      <c r="K917" s="23" t="str">
        <f aca="false">IF(A917="","",IF(G917&lt;&gt;"",G917,IFERROR(INDEX(Accounts!$D$2:$D$40,MATCH(B917,Accounts!$A$2:$A$40,0)),"Household")))</f>
        <v/>
      </c>
      <c r="L917" s="25" t="str">
        <f aca="false">IF(F917="","",SUMIFS($D$2:$D$3001,$F$2:$F$3001,F917))</f>
        <v/>
      </c>
      <c r="M917" s="23" t="str">
        <f aca="false">IF(A917="","",IF(E917="","Uncategorized",IF(I917="Unknown","Unknown category",IF(AND(I917="Transfer",F917=""),"Transfer needs ID",IF(AND(F917&lt;&gt;"",ABS(N(L917))&gt;0.009),"Unmatched transfer",IF(AND(LEFT(E917,6)="Rental",K917="Household"),"Rental row needs property",""))))))</f>
        <v/>
      </c>
    </row>
    <row r="918" customFormat="false" ht="15" hidden="false" customHeight="false" outlineLevel="0" collapsed="false">
      <c r="A918" s="21"/>
      <c r="D918" s="22"/>
      <c r="I918" s="23" t="str">
        <f aca="false">IF(E918="","",IFERROR(INDEX(Categories!$A$2:$A$200,MATCH(E918,Categories!$B$2:$B$200,0)),"Unknown"))</f>
        <v/>
      </c>
      <c r="J918" s="24" t="str">
        <f aca="false">IF(A918="","",DATE(YEAR(A918),MONTH(A918),1))</f>
        <v/>
      </c>
      <c r="K918" s="23" t="str">
        <f aca="false">IF(A918="","",IF(G918&lt;&gt;"",G918,IFERROR(INDEX(Accounts!$D$2:$D$40,MATCH(B918,Accounts!$A$2:$A$40,0)),"Household")))</f>
        <v/>
      </c>
      <c r="L918" s="25" t="str">
        <f aca="false">IF(F918="","",SUMIFS($D$2:$D$3001,$F$2:$F$3001,F918))</f>
        <v/>
      </c>
      <c r="M918" s="23" t="str">
        <f aca="false">IF(A918="","",IF(E918="","Uncategorized",IF(I918="Unknown","Unknown category",IF(AND(I918="Transfer",F918=""),"Transfer needs ID",IF(AND(F918&lt;&gt;"",ABS(N(L918))&gt;0.009),"Unmatched transfer",IF(AND(LEFT(E918,6)="Rental",K918="Household"),"Rental row needs property",""))))))</f>
        <v/>
      </c>
    </row>
    <row r="919" customFormat="false" ht="15" hidden="false" customHeight="false" outlineLevel="0" collapsed="false">
      <c r="A919" s="21"/>
      <c r="D919" s="22"/>
      <c r="I919" s="23" t="str">
        <f aca="false">IF(E919="","",IFERROR(INDEX(Categories!$A$2:$A$200,MATCH(E919,Categories!$B$2:$B$200,0)),"Unknown"))</f>
        <v/>
      </c>
      <c r="J919" s="24" t="str">
        <f aca="false">IF(A919="","",DATE(YEAR(A919),MONTH(A919),1))</f>
        <v/>
      </c>
      <c r="K919" s="23" t="str">
        <f aca="false">IF(A919="","",IF(G919&lt;&gt;"",G919,IFERROR(INDEX(Accounts!$D$2:$D$40,MATCH(B919,Accounts!$A$2:$A$40,0)),"Household")))</f>
        <v/>
      </c>
      <c r="L919" s="25" t="str">
        <f aca="false">IF(F919="","",SUMIFS($D$2:$D$3001,$F$2:$F$3001,F919))</f>
        <v/>
      </c>
      <c r="M919" s="23" t="str">
        <f aca="false">IF(A919="","",IF(E919="","Uncategorized",IF(I919="Unknown","Unknown category",IF(AND(I919="Transfer",F919=""),"Transfer needs ID",IF(AND(F919&lt;&gt;"",ABS(N(L919))&gt;0.009),"Unmatched transfer",IF(AND(LEFT(E919,6)="Rental",K919="Household"),"Rental row needs property",""))))))</f>
        <v/>
      </c>
    </row>
    <row r="920" customFormat="false" ht="15" hidden="false" customHeight="false" outlineLevel="0" collapsed="false">
      <c r="A920" s="21"/>
      <c r="D920" s="22"/>
      <c r="I920" s="23" t="str">
        <f aca="false">IF(E920="","",IFERROR(INDEX(Categories!$A$2:$A$200,MATCH(E920,Categories!$B$2:$B$200,0)),"Unknown"))</f>
        <v/>
      </c>
      <c r="J920" s="24" t="str">
        <f aca="false">IF(A920="","",DATE(YEAR(A920),MONTH(A920),1))</f>
        <v/>
      </c>
      <c r="K920" s="23" t="str">
        <f aca="false">IF(A920="","",IF(G920&lt;&gt;"",G920,IFERROR(INDEX(Accounts!$D$2:$D$40,MATCH(B920,Accounts!$A$2:$A$40,0)),"Household")))</f>
        <v/>
      </c>
      <c r="L920" s="25" t="str">
        <f aca="false">IF(F920="","",SUMIFS($D$2:$D$3001,$F$2:$F$3001,F920))</f>
        <v/>
      </c>
      <c r="M920" s="23" t="str">
        <f aca="false">IF(A920="","",IF(E920="","Uncategorized",IF(I920="Unknown","Unknown category",IF(AND(I920="Transfer",F920=""),"Transfer needs ID",IF(AND(F920&lt;&gt;"",ABS(N(L920))&gt;0.009),"Unmatched transfer",IF(AND(LEFT(E920,6)="Rental",K920="Household"),"Rental row needs property",""))))))</f>
        <v/>
      </c>
    </row>
    <row r="921" customFormat="false" ht="15" hidden="false" customHeight="false" outlineLevel="0" collapsed="false">
      <c r="A921" s="21"/>
      <c r="D921" s="22"/>
      <c r="I921" s="23" t="str">
        <f aca="false">IF(E921="","",IFERROR(INDEX(Categories!$A$2:$A$200,MATCH(E921,Categories!$B$2:$B$200,0)),"Unknown"))</f>
        <v/>
      </c>
      <c r="J921" s="24" t="str">
        <f aca="false">IF(A921="","",DATE(YEAR(A921),MONTH(A921),1))</f>
        <v/>
      </c>
      <c r="K921" s="23" t="str">
        <f aca="false">IF(A921="","",IF(G921&lt;&gt;"",G921,IFERROR(INDEX(Accounts!$D$2:$D$40,MATCH(B921,Accounts!$A$2:$A$40,0)),"Household")))</f>
        <v/>
      </c>
      <c r="L921" s="25" t="str">
        <f aca="false">IF(F921="","",SUMIFS($D$2:$D$3001,$F$2:$F$3001,F921))</f>
        <v/>
      </c>
      <c r="M921" s="23" t="str">
        <f aca="false">IF(A921="","",IF(E921="","Uncategorized",IF(I921="Unknown","Unknown category",IF(AND(I921="Transfer",F921=""),"Transfer needs ID",IF(AND(F921&lt;&gt;"",ABS(N(L921))&gt;0.009),"Unmatched transfer",IF(AND(LEFT(E921,6)="Rental",K921="Household"),"Rental row needs property",""))))))</f>
        <v/>
      </c>
    </row>
    <row r="922" customFormat="false" ht="15" hidden="false" customHeight="false" outlineLevel="0" collapsed="false">
      <c r="A922" s="21"/>
      <c r="D922" s="22"/>
      <c r="I922" s="23" t="str">
        <f aca="false">IF(E922="","",IFERROR(INDEX(Categories!$A$2:$A$200,MATCH(E922,Categories!$B$2:$B$200,0)),"Unknown"))</f>
        <v/>
      </c>
      <c r="J922" s="24" t="str">
        <f aca="false">IF(A922="","",DATE(YEAR(A922),MONTH(A922),1))</f>
        <v/>
      </c>
      <c r="K922" s="23" t="str">
        <f aca="false">IF(A922="","",IF(G922&lt;&gt;"",G922,IFERROR(INDEX(Accounts!$D$2:$D$40,MATCH(B922,Accounts!$A$2:$A$40,0)),"Household")))</f>
        <v/>
      </c>
      <c r="L922" s="25" t="str">
        <f aca="false">IF(F922="","",SUMIFS($D$2:$D$3001,$F$2:$F$3001,F922))</f>
        <v/>
      </c>
      <c r="M922" s="23" t="str">
        <f aca="false">IF(A922="","",IF(E922="","Uncategorized",IF(I922="Unknown","Unknown category",IF(AND(I922="Transfer",F922=""),"Transfer needs ID",IF(AND(F922&lt;&gt;"",ABS(N(L922))&gt;0.009),"Unmatched transfer",IF(AND(LEFT(E922,6)="Rental",K922="Household"),"Rental row needs property",""))))))</f>
        <v/>
      </c>
    </row>
    <row r="923" customFormat="false" ht="15" hidden="false" customHeight="false" outlineLevel="0" collapsed="false">
      <c r="A923" s="21"/>
      <c r="D923" s="22"/>
      <c r="I923" s="23" t="str">
        <f aca="false">IF(E923="","",IFERROR(INDEX(Categories!$A$2:$A$200,MATCH(E923,Categories!$B$2:$B$200,0)),"Unknown"))</f>
        <v/>
      </c>
      <c r="J923" s="24" t="str">
        <f aca="false">IF(A923="","",DATE(YEAR(A923),MONTH(A923),1))</f>
        <v/>
      </c>
      <c r="K923" s="23" t="str">
        <f aca="false">IF(A923="","",IF(G923&lt;&gt;"",G923,IFERROR(INDEX(Accounts!$D$2:$D$40,MATCH(B923,Accounts!$A$2:$A$40,0)),"Household")))</f>
        <v/>
      </c>
      <c r="L923" s="25" t="str">
        <f aca="false">IF(F923="","",SUMIFS($D$2:$D$3001,$F$2:$F$3001,F923))</f>
        <v/>
      </c>
      <c r="M923" s="23" t="str">
        <f aca="false">IF(A923="","",IF(E923="","Uncategorized",IF(I923="Unknown","Unknown category",IF(AND(I923="Transfer",F923=""),"Transfer needs ID",IF(AND(F923&lt;&gt;"",ABS(N(L923))&gt;0.009),"Unmatched transfer",IF(AND(LEFT(E923,6)="Rental",K923="Household"),"Rental row needs property",""))))))</f>
        <v/>
      </c>
    </row>
    <row r="924" customFormat="false" ht="15" hidden="false" customHeight="false" outlineLevel="0" collapsed="false">
      <c r="A924" s="21"/>
      <c r="D924" s="22"/>
      <c r="I924" s="23" t="str">
        <f aca="false">IF(E924="","",IFERROR(INDEX(Categories!$A$2:$A$200,MATCH(E924,Categories!$B$2:$B$200,0)),"Unknown"))</f>
        <v/>
      </c>
      <c r="J924" s="24" t="str">
        <f aca="false">IF(A924="","",DATE(YEAR(A924),MONTH(A924),1))</f>
        <v/>
      </c>
      <c r="K924" s="23" t="str">
        <f aca="false">IF(A924="","",IF(G924&lt;&gt;"",G924,IFERROR(INDEX(Accounts!$D$2:$D$40,MATCH(B924,Accounts!$A$2:$A$40,0)),"Household")))</f>
        <v/>
      </c>
      <c r="L924" s="25" t="str">
        <f aca="false">IF(F924="","",SUMIFS($D$2:$D$3001,$F$2:$F$3001,F924))</f>
        <v/>
      </c>
      <c r="M924" s="23" t="str">
        <f aca="false">IF(A924="","",IF(E924="","Uncategorized",IF(I924="Unknown","Unknown category",IF(AND(I924="Transfer",F924=""),"Transfer needs ID",IF(AND(F924&lt;&gt;"",ABS(N(L924))&gt;0.009),"Unmatched transfer",IF(AND(LEFT(E924,6)="Rental",K924="Household"),"Rental row needs property",""))))))</f>
        <v/>
      </c>
    </row>
    <row r="925" customFormat="false" ht="15" hidden="false" customHeight="false" outlineLevel="0" collapsed="false">
      <c r="A925" s="21"/>
      <c r="D925" s="22"/>
      <c r="I925" s="23" t="str">
        <f aca="false">IF(E925="","",IFERROR(INDEX(Categories!$A$2:$A$200,MATCH(E925,Categories!$B$2:$B$200,0)),"Unknown"))</f>
        <v/>
      </c>
      <c r="J925" s="24" t="str">
        <f aca="false">IF(A925="","",DATE(YEAR(A925),MONTH(A925),1))</f>
        <v/>
      </c>
      <c r="K925" s="23" t="str">
        <f aca="false">IF(A925="","",IF(G925&lt;&gt;"",G925,IFERROR(INDEX(Accounts!$D$2:$D$40,MATCH(B925,Accounts!$A$2:$A$40,0)),"Household")))</f>
        <v/>
      </c>
      <c r="L925" s="25" t="str">
        <f aca="false">IF(F925="","",SUMIFS($D$2:$D$3001,$F$2:$F$3001,F925))</f>
        <v/>
      </c>
      <c r="M925" s="23" t="str">
        <f aca="false">IF(A925="","",IF(E925="","Uncategorized",IF(I925="Unknown","Unknown category",IF(AND(I925="Transfer",F925=""),"Transfer needs ID",IF(AND(F925&lt;&gt;"",ABS(N(L925))&gt;0.009),"Unmatched transfer",IF(AND(LEFT(E925,6)="Rental",K925="Household"),"Rental row needs property",""))))))</f>
        <v/>
      </c>
    </row>
    <row r="926" customFormat="false" ht="15" hidden="false" customHeight="false" outlineLevel="0" collapsed="false">
      <c r="A926" s="21"/>
      <c r="D926" s="22"/>
      <c r="I926" s="23" t="str">
        <f aca="false">IF(E926="","",IFERROR(INDEX(Categories!$A$2:$A$200,MATCH(E926,Categories!$B$2:$B$200,0)),"Unknown"))</f>
        <v/>
      </c>
      <c r="J926" s="24" t="str">
        <f aca="false">IF(A926="","",DATE(YEAR(A926),MONTH(A926),1))</f>
        <v/>
      </c>
      <c r="K926" s="23" t="str">
        <f aca="false">IF(A926="","",IF(G926&lt;&gt;"",G926,IFERROR(INDEX(Accounts!$D$2:$D$40,MATCH(B926,Accounts!$A$2:$A$40,0)),"Household")))</f>
        <v/>
      </c>
      <c r="L926" s="25" t="str">
        <f aca="false">IF(F926="","",SUMIFS($D$2:$D$3001,$F$2:$F$3001,F926))</f>
        <v/>
      </c>
      <c r="M926" s="23" t="str">
        <f aca="false">IF(A926="","",IF(E926="","Uncategorized",IF(I926="Unknown","Unknown category",IF(AND(I926="Transfer",F926=""),"Transfer needs ID",IF(AND(F926&lt;&gt;"",ABS(N(L926))&gt;0.009),"Unmatched transfer",IF(AND(LEFT(E926,6)="Rental",K926="Household"),"Rental row needs property",""))))))</f>
        <v/>
      </c>
    </row>
    <row r="927" customFormat="false" ht="15" hidden="false" customHeight="false" outlineLevel="0" collapsed="false">
      <c r="A927" s="21"/>
      <c r="D927" s="22"/>
      <c r="I927" s="23" t="str">
        <f aca="false">IF(E927="","",IFERROR(INDEX(Categories!$A$2:$A$200,MATCH(E927,Categories!$B$2:$B$200,0)),"Unknown"))</f>
        <v/>
      </c>
      <c r="J927" s="24" t="str">
        <f aca="false">IF(A927="","",DATE(YEAR(A927),MONTH(A927),1))</f>
        <v/>
      </c>
      <c r="K927" s="23" t="str">
        <f aca="false">IF(A927="","",IF(G927&lt;&gt;"",G927,IFERROR(INDEX(Accounts!$D$2:$D$40,MATCH(B927,Accounts!$A$2:$A$40,0)),"Household")))</f>
        <v/>
      </c>
      <c r="L927" s="25" t="str">
        <f aca="false">IF(F927="","",SUMIFS($D$2:$D$3001,$F$2:$F$3001,F927))</f>
        <v/>
      </c>
      <c r="M927" s="23" t="str">
        <f aca="false">IF(A927="","",IF(E927="","Uncategorized",IF(I927="Unknown","Unknown category",IF(AND(I927="Transfer",F927=""),"Transfer needs ID",IF(AND(F927&lt;&gt;"",ABS(N(L927))&gt;0.009),"Unmatched transfer",IF(AND(LEFT(E927,6)="Rental",K927="Household"),"Rental row needs property",""))))))</f>
        <v/>
      </c>
    </row>
    <row r="928" customFormat="false" ht="15" hidden="false" customHeight="false" outlineLevel="0" collapsed="false">
      <c r="A928" s="21"/>
      <c r="D928" s="22"/>
      <c r="I928" s="23" t="str">
        <f aca="false">IF(E928="","",IFERROR(INDEX(Categories!$A$2:$A$200,MATCH(E928,Categories!$B$2:$B$200,0)),"Unknown"))</f>
        <v/>
      </c>
      <c r="J928" s="24" t="str">
        <f aca="false">IF(A928="","",DATE(YEAR(A928),MONTH(A928),1))</f>
        <v/>
      </c>
      <c r="K928" s="23" t="str">
        <f aca="false">IF(A928="","",IF(G928&lt;&gt;"",G928,IFERROR(INDEX(Accounts!$D$2:$D$40,MATCH(B928,Accounts!$A$2:$A$40,0)),"Household")))</f>
        <v/>
      </c>
      <c r="L928" s="25" t="str">
        <f aca="false">IF(F928="","",SUMIFS($D$2:$D$3001,$F$2:$F$3001,F928))</f>
        <v/>
      </c>
      <c r="M928" s="23" t="str">
        <f aca="false">IF(A928="","",IF(E928="","Uncategorized",IF(I928="Unknown","Unknown category",IF(AND(I928="Transfer",F928=""),"Transfer needs ID",IF(AND(F928&lt;&gt;"",ABS(N(L928))&gt;0.009),"Unmatched transfer",IF(AND(LEFT(E928,6)="Rental",K928="Household"),"Rental row needs property",""))))))</f>
        <v/>
      </c>
    </row>
    <row r="929" customFormat="false" ht="15" hidden="false" customHeight="false" outlineLevel="0" collapsed="false">
      <c r="A929" s="21"/>
      <c r="D929" s="22"/>
      <c r="I929" s="23" t="str">
        <f aca="false">IF(E929="","",IFERROR(INDEX(Categories!$A$2:$A$200,MATCH(E929,Categories!$B$2:$B$200,0)),"Unknown"))</f>
        <v/>
      </c>
      <c r="J929" s="24" t="str">
        <f aca="false">IF(A929="","",DATE(YEAR(A929),MONTH(A929),1))</f>
        <v/>
      </c>
      <c r="K929" s="23" t="str">
        <f aca="false">IF(A929="","",IF(G929&lt;&gt;"",G929,IFERROR(INDEX(Accounts!$D$2:$D$40,MATCH(B929,Accounts!$A$2:$A$40,0)),"Household")))</f>
        <v/>
      </c>
      <c r="L929" s="25" t="str">
        <f aca="false">IF(F929="","",SUMIFS($D$2:$D$3001,$F$2:$F$3001,F929))</f>
        <v/>
      </c>
      <c r="M929" s="23" t="str">
        <f aca="false">IF(A929="","",IF(E929="","Uncategorized",IF(I929="Unknown","Unknown category",IF(AND(I929="Transfer",F929=""),"Transfer needs ID",IF(AND(F929&lt;&gt;"",ABS(N(L929))&gt;0.009),"Unmatched transfer",IF(AND(LEFT(E929,6)="Rental",K929="Household"),"Rental row needs property",""))))))</f>
        <v/>
      </c>
    </row>
    <row r="930" customFormat="false" ht="15" hidden="false" customHeight="false" outlineLevel="0" collapsed="false">
      <c r="A930" s="21"/>
      <c r="D930" s="22"/>
      <c r="I930" s="23" t="str">
        <f aca="false">IF(E930="","",IFERROR(INDEX(Categories!$A$2:$A$200,MATCH(E930,Categories!$B$2:$B$200,0)),"Unknown"))</f>
        <v/>
      </c>
      <c r="J930" s="24" t="str">
        <f aca="false">IF(A930="","",DATE(YEAR(A930),MONTH(A930),1))</f>
        <v/>
      </c>
      <c r="K930" s="23" t="str">
        <f aca="false">IF(A930="","",IF(G930&lt;&gt;"",G930,IFERROR(INDEX(Accounts!$D$2:$D$40,MATCH(B930,Accounts!$A$2:$A$40,0)),"Household")))</f>
        <v/>
      </c>
      <c r="L930" s="25" t="str">
        <f aca="false">IF(F930="","",SUMIFS($D$2:$D$3001,$F$2:$F$3001,F930))</f>
        <v/>
      </c>
      <c r="M930" s="23" t="str">
        <f aca="false">IF(A930="","",IF(E930="","Uncategorized",IF(I930="Unknown","Unknown category",IF(AND(I930="Transfer",F930=""),"Transfer needs ID",IF(AND(F930&lt;&gt;"",ABS(N(L930))&gt;0.009),"Unmatched transfer",IF(AND(LEFT(E930,6)="Rental",K930="Household"),"Rental row needs property",""))))))</f>
        <v/>
      </c>
    </row>
    <row r="931" customFormat="false" ht="15" hidden="false" customHeight="false" outlineLevel="0" collapsed="false">
      <c r="A931" s="21"/>
      <c r="D931" s="22"/>
      <c r="I931" s="23" t="str">
        <f aca="false">IF(E931="","",IFERROR(INDEX(Categories!$A$2:$A$200,MATCH(E931,Categories!$B$2:$B$200,0)),"Unknown"))</f>
        <v/>
      </c>
      <c r="J931" s="24" t="str">
        <f aca="false">IF(A931="","",DATE(YEAR(A931),MONTH(A931),1))</f>
        <v/>
      </c>
      <c r="K931" s="23" t="str">
        <f aca="false">IF(A931="","",IF(G931&lt;&gt;"",G931,IFERROR(INDEX(Accounts!$D$2:$D$40,MATCH(B931,Accounts!$A$2:$A$40,0)),"Household")))</f>
        <v/>
      </c>
      <c r="L931" s="25" t="str">
        <f aca="false">IF(F931="","",SUMIFS($D$2:$D$3001,$F$2:$F$3001,F931))</f>
        <v/>
      </c>
      <c r="M931" s="23" t="str">
        <f aca="false">IF(A931="","",IF(E931="","Uncategorized",IF(I931="Unknown","Unknown category",IF(AND(I931="Transfer",F931=""),"Transfer needs ID",IF(AND(F931&lt;&gt;"",ABS(N(L931))&gt;0.009),"Unmatched transfer",IF(AND(LEFT(E931,6)="Rental",K931="Household"),"Rental row needs property",""))))))</f>
        <v/>
      </c>
    </row>
    <row r="932" customFormat="false" ht="15" hidden="false" customHeight="false" outlineLevel="0" collapsed="false">
      <c r="A932" s="21"/>
      <c r="D932" s="22"/>
      <c r="I932" s="23" t="str">
        <f aca="false">IF(E932="","",IFERROR(INDEX(Categories!$A$2:$A$200,MATCH(E932,Categories!$B$2:$B$200,0)),"Unknown"))</f>
        <v/>
      </c>
      <c r="J932" s="24" t="str">
        <f aca="false">IF(A932="","",DATE(YEAR(A932),MONTH(A932),1))</f>
        <v/>
      </c>
      <c r="K932" s="23" t="str">
        <f aca="false">IF(A932="","",IF(G932&lt;&gt;"",G932,IFERROR(INDEX(Accounts!$D$2:$D$40,MATCH(B932,Accounts!$A$2:$A$40,0)),"Household")))</f>
        <v/>
      </c>
      <c r="L932" s="25" t="str">
        <f aca="false">IF(F932="","",SUMIFS($D$2:$D$3001,$F$2:$F$3001,F932))</f>
        <v/>
      </c>
      <c r="M932" s="23" t="str">
        <f aca="false">IF(A932="","",IF(E932="","Uncategorized",IF(I932="Unknown","Unknown category",IF(AND(I932="Transfer",F932=""),"Transfer needs ID",IF(AND(F932&lt;&gt;"",ABS(N(L932))&gt;0.009),"Unmatched transfer",IF(AND(LEFT(E932,6)="Rental",K932="Household"),"Rental row needs property",""))))))</f>
        <v/>
      </c>
    </row>
    <row r="933" customFormat="false" ht="15" hidden="false" customHeight="false" outlineLevel="0" collapsed="false">
      <c r="A933" s="21"/>
      <c r="D933" s="22"/>
      <c r="I933" s="23" t="str">
        <f aca="false">IF(E933="","",IFERROR(INDEX(Categories!$A$2:$A$200,MATCH(E933,Categories!$B$2:$B$200,0)),"Unknown"))</f>
        <v/>
      </c>
      <c r="J933" s="24" t="str">
        <f aca="false">IF(A933="","",DATE(YEAR(A933),MONTH(A933),1))</f>
        <v/>
      </c>
      <c r="K933" s="23" t="str">
        <f aca="false">IF(A933="","",IF(G933&lt;&gt;"",G933,IFERROR(INDEX(Accounts!$D$2:$D$40,MATCH(B933,Accounts!$A$2:$A$40,0)),"Household")))</f>
        <v/>
      </c>
      <c r="L933" s="25" t="str">
        <f aca="false">IF(F933="","",SUMIFS($D$2:$D$3001,$F$2:$F$3001,F933))</f>
        <v/>
      </c>
      <c r="M933" s="23" t="str">
        <f aca="false">IF(A933="","",IF(E933="","Uncategorized",IF(I933="Unknown","Unknown category",IF(AND(I933="Transfer",F933=""),"Transfer needs ID",IF(AND(F933&lt;&gt;"",ABS(N(L933))&gt;0.009),"Unmatched transfer",IF(AND(LEFT(E933,6)="Rental",K933="Household"),"Rental row needs property",""))))))</f>
        <v/>
      </c>
    </row>
    <row r="934" customFormat="false" ht="15" hidden="false" customHeight="false" outlineLevel="0" collapsed="false">
      <c r="A934" s="21"/>
      <c r="D934" s="22"/>
      <c r="I934" s="23" t="str">
        <f aca="false">IF(E934="","",IFERROR(INDEX(Categories!$A$2:$A$200,MATCH(E934,Categories!$B$2:$B$200,0)),"Unknown"))</f>
        <v/>
      </c>
      <c r="J934" s="24" t="str">
        <f aca="false">IF(A934="","",DATE(YEAR(A934),MONTH(A934),1))</f>
        <v/>
      </c>
      <c r="K934" s="23" t="str">
        <f aca="false">IF(A934="","",IF(G934&lt;&gt;"",G934,IFERROR(INDEX(Accounts!$D$2:$D$40,MATCH(B934,Accounts!$A$2:$A$40,0)),"Household")))</f>
        <v/>
      </c>
      <c r="L934" s="25" t="str">
        <f aca="false">IF(F934="","",SUMIFS($D$2:$D$3001,$F$2:$F$3001,F934))</f>
        <v/>
      </c>
      <c r="M934" s="23" t="str">
        <f aca="false">IF(A934="","",IF(E934="","Uncategorized",IF(I934="Unknown","Unknown category",IF(AND(I934="Transfer",F934=""),"Transfer needs ID",IF(AND(F934&lt;&gt;"",ABS(N(L934))&gt;0.009),"Unmatched transfer",IF(AND(LEFT(E934,6)="Rental",K934="Household"),"Rental row needs property",""))))))</f>
        <v/>
      </c>
    </row>
    <row r="935" customFormat="false" ht="15" hidden="false" customHeight="false" outlineLevel="0" collapsed="false">
      <c r="A935" s="21"/>
      <c r="D935" s="22"/>
      <c r="I935" s="23" t="str">
        <f aca="false">IF(E935="","",IFERROR(INDEX(Categories!$A$2:$A$200,MATCH(E935,Categories!$B$2:$B$200,0)),"Unknown"))</f>
        <v/>
      </c>
      <c r="J935" s="24" t="str">
        <f aca="false">IF(A935="","",DATE(YEAR(A935),MONTH(A935),1))</f>
        <v/>
      </c>
      <c r="K935" s="23" t="str">
        <f aca="false">IF(A935="","",IF(G935&lt;&gt;"",G935,IFERROR(INDEX(Accounts!$D$2:$D$40,MATCH(B935,Accounts!$A$2:$A$40,0)),"Household")))</f>
        <v/>
      </c>
      <c r="L935" s="25" t="str">
        <f aca="false">IF(F935="","",SUMIFS($D$2:$D$3001,$F$2:$F$3001,F935))</f>
        <v/>
      </c>
      <c r="M935" s="23" t="str">
        <f aca="false">IF(A935="","",IF(E935="","Uncategorized",IF(I935="Unknown","Unknown category",IF(AND(I935="Transfer",F935=""),"Transfer needs ID",IF(AND(F935&lt;&gt;"",ABS(N(L935))&gt;0.009),"Unmatched transfer",IF(AND(LEFT(E935,6)="Rental",K935="Household"),"Rental row needs property",""))))))</f>
        <v/>
      </c>
    </row>
    <row r="936" customFormat="false" ht="15" hidden="false" customHeight="false" outlineLevel="0" collapsed="false">
      <c r="A936" s="21"/>
      <c r="D936" s="22"/>
      <c r="I936" s="23" t="str">
        <f aca="false">IF(E936="","",IFERROR(INDEX(Categories!$A$2:$A$200,MATCH(E936,Categories!$B$2:$B$200,0)),"Unknown"))</f>
        <v/>
      </c>
      <c r="J936" s="24" t="str">
        <f aca="false">IF(A936="","",DATE(YEAR(A936),MONTH(A936),1))</f>
        <v/>
      </c>
      <c r="K936" s="23" t="str">
        <f aca="false">IF(A936="","",IF(G936&lt;&gt;"",G936,IFERROR(INDEX(Accounts!$D$2:$D$40,MATCH(B936,Accounts!$A$2:$A$40,0)),"Household")))</f>
        <v/>
      </c>
      <c r="L936" s="25" t="str">
        <f aca="false">IF(F936="","",SUMIFS($D$2:$D$3001,$F$2:$F$3001,F936))</f>
        <v/>
      </c>
      <c r="M936" s="23" t="str">
        <f aca="false">IF(A936="","",IF(E936="","Uncategorized",IF(I936="Unknown","Unknown category",IF(AND(I936="Transfer",F936=""),"Transfer needs ID",IF(AND(F936&lt;&gt;"",ABS(N(L936))&gt;0.009),"Unmatched transfer",IF(AND(LEFT(E936,6)="Rental",K936="Household"),"Rental row needs property",""))))))</f>
        <v/>
      </c>
    </row>
    <row r="937" customFormat="false" ht="15" hidden="false" customHeight="false" outlineLevel="0" collapsed="false">
      <c r="A937" s="21"/>
      <c r="D937" s="22"/>
      <c r="I937" s="23" t="str">
        <f aca="false">IF(E937="","",IFERROR(INDEX(Categories!$A$2:$A$200,MATCH(E937,Categories!$B$2:$B$200,0)),"Unknown"))</f>
        <v/>
      </c>
      <c r="J937" s="24" t="str">
        <f aca="false">IF(A937="","",DATE(YEAR(A937),MONTH(A937),1))</f>
        <v/>
      </c>
      <c r="K937" s="23" t="str">
        <f aca="false">IF(A937="","",IF(G937&lt;&gt;"",G937,IFERROR(INDEX(Accounts!$D$2:$D$40,MATCH(B937,Accounts!$A$2:$A$40,0)),"Household")))</f>
        <v/>
      </c>
      <c r="L937" s="25" t="str">
        <f aca="false">IF(F937="","",SUMIFS($D$2:$D$3001,$F$2:$F$3001,F937))</f>
        <v/>
      </c>
      <c r="M937" s="23" t="str">
        <f aca="false">IF(A937="","",IF(E937="","Uncategorized",IF(I937="Unknown","Unknown category",IF(AND(I937="Transfer",F937=""),"Transfer needs ID",IF(AND(F937&lt;&gt;"",ABS(N(L937))&gt;0.009),"Unmatched transfer",IF(AND(LEFT(E937,6)="Rental",K937="Household"),"Rental row needs property",""))))))</f>
        <v/>
      </c>
    </row>
    <row r="938" customFormat="false" ht="15" hidden="false" customHeight="false" outlineLevel="0" collapsed="false">
      <c r="A938" s="21"/>
      <c r="D938" s="22"/>
      <c r="I938" s="23" t="str">
        <f aca="false">IF(E938="","",IFERROR(INDEX(Categories!$A$2:$A$200,MATCH(E938,Categories!$B$2:$B$200,0)),"Unknown"))</f>
        <v/>
      </c>
      <c r="J938" s="24" t="str">
        <f aca="false">IF(A938="","",DATE(YEAR(A938),MONTH(A938),1))</f>
        <v/>
      </c>
      <c r="K938" s="23" t="str">
        <f aca="false">IF(A938="","",IF(G938&lt;&gt;"",G938,IFERROR(INDEX(Accounts!$D$2:$D$40,MATCH(B938,Accounts!$A$2:$A$40,0)),"Household")))</f>
        <v/>
      </c>
      <c r="L938" s="25" t="str">
        <f aca="false">IF(F938="","",SUMIFS($D$2:$D$3001,$F$2:$F$3001,F938))</f>
        <v/>
      </c>
      <c r="M938" s="23" t="str">
        <f aca="false">IF(A938="","",IF(E938="","Uncategorized",IF(I938="Unknown","Unknown category",IF(AND(I938="Transfer",F938=""),"Transfer needs ID",IF(AND(F938&lt;&gt;"",ABS(N(L938))&gt;0.009),"Unmatched transfer",IF(AND(LEFT(E938,6)="Rental",K938="Household"),"Rental row needs property",""))))))</f>
        <v/>
      </c>
    </row>
    <row r="939" customFormat="false" ht="15" hidden="false" customHeight="false" outlineLevel="0" collapsed="false">
      <c r="A939" s="21"/>
      <c r="D939" s="22"/>
      <c r="I939" s="23" t="str">
        <f aca="false">IF(E939="","",IFERROR(INDEX(Categories!$A$2:$A$200,MATCH(E939,Categories!$B$2:$B$200,0)),"Unknown"))</f>
        <v/>
      </c>
      <c r="J939" s="24" t="str">
        <f aca="false">IF(A939="","",DATE(YEAR(A939),MONTH(A939),1))</f>
        <v/>
      </c>
      <c r="K939" s="23" t="str">
        <f aca="false">IF(A939="","",IF(G939&lt;&gt;"",G939,IFERROR(INDEX(Accounts!$D$2:$D$40,MATCH(B939,Accounts!$A$2:$A$40,0)),"Household")))</f>
        <v/>
      </c>
      <c r="L939" s="25" t="str">
        <f aca="false">IF(F939="","",SUMIFS($D$2:$D$3001,$F$2:$F$3001,F939))</f>
        <v/>
      </c>
      <c r="M939" s="23" t="str">
        <f aca="false">IF(A939="","",IF(E939="","Uncategorized",IF(I939="Unknown","Unknown category",IF(AND(I939="Transfer",F939=""),"Transfer needs ID",IF(AND(F939&lt;&gt;"",ABS(N(L939))&gt;0.009),"Unmatched transfer",IF(AND(LEFT(E939,6)="Rental",K939="Household"),"Rental row needs property",""))))))</f>
        <v/>
      </c>
    </row>
    <row r="940" customFormat="false" ht="15" hidden="false" customHeight="false" outlineLevel="0" collapsed="false">
      <c r="A940" s="21"/>
      <c r="D940" s="22"/>
      <c r="I940" s="23" t="str">
        <f aca="false">IF(E940="","",IFERROR(INDEX(Categories!$A$2:$A$200,MATCH(E940,Categories!$B$2:$B$200,0)),"Unknown"))</f>
        <v/>
      </c>
      <c r="J940" s="24" t="str">
        <f aca="false">IF(A940="","",DATE(YEAR(A940),MONTH(A940),1))</f>
        <v/>
      </c>
      <c r="K940" s="23" t="str">
        <f aca="false">IF(A940="","",IF(G940&lt;&gt;"",G940,IFERROR(INDEX(Accounts!$D$2:$D$40,MATCH(B940,Accounts!$A$2:$A$40,0)),"Household")))</f>
        <v/>
      </c>
      <c r="L940" s="25" t="str">
        <f aca="false">IF(F940="","",SUMIFS($D$2:$D$3001,$F$2:$F$3001,F940))</f>
        <v/>
      </c>
      <c r="M940" s="23" t="str">
        <f aca="false">IF(A940="","",IF(E940="","Uncategorized",IF(I940="Unknown","Unknown category",IF(AND(I940="Transfer",F940=""),"Transfer needs ID",IF(AND(F940&lt;&gt;"",ABS(N(L940))&gt;0.009),"Unmatched transfer",IF(AND(LEFT(E940,6)="Rental",K940="Household"),"Rental row needs property",""))))))</f>
        <v/>
      </c>
    </row>
    <row r="941" customFormat="false" ht="15" hidden="false" customHeight="false" outlineLevel="0" collapsed="false">
      <c r="A941" s="21"/>
      <c r="D941" s="22"/>
      <c r="I941" s="23" t="str">
        <f aca="false">IF(E941="","",IFERROR(INDEX(Categories!$A$2:$A$200,MATCH(E941,Categories!$B$2:$B$200,0)),"Unknown"))</f>
        <v/>
      </c>
      <c r="J941" s="24" t="str">
        <f aca="false">IF(A941="","",DATE(YEAR(A941),MONTH(A941),1))</f>
        <v/>
      </c>
      <c r="K941" s="23" t="str">
        <f aca="false">IF(A941="","",IF(G941&lt;&gt;"",G941,IFERROR(INDEX(Accounts!$D$2:$D$40,MATCH(B941,Accounts!$A$2:$A$40,0)),"Household")))</f>
        <v/>
      </c>
      <c r="L941" s="25" t="str">
        <f aca="false">IF(F941="","",SUMIFS($D$2:$D$3001,$F$2:$F$3001,F941))</f>
        <v/>
      </c>
      <c r="M941" s="23" t="str">
        <f aca="false">IF(A941="","",IF(E941="","Uncategorized",IF(I941="Unknown","Unknown category",IF(AND(I941="Transfer",F941=""),"Transfer needs ID",IF(AND(F941&lt;&gt;"",ABS(N(L941))&gt;0.009),"Unmatched transfer",IF(AND(LEFT(E941,6)="Rental",K941="Household"),"Rental row needs property",""))))))</f>
        <v/>
      </c>
    </row>
    <row r="942" customFormat="false" ht="15" hidden="false" customHeight="false" outlineLevel="0" collapsed="false">
      <c r="A942" s="21"/>
      <c r="D942" s="22"/>
      <c r="I942" s="23" t="str">
        <f aca="false">IF(E942="","",IFERROR(INDEX(Categories!$A$2:$A$200,MATCH(E942,Categories!$B$2:$B$200,0)),"Unknown"))</f>
        <v/>
      </c>
      <c r="J942" s="24" t="str">
        <f aca="false">IF(A942="","",DATE(YEAR(A942),MONTH(A942),1))</f>
        <v/>
      </c>
      <c r="K942" s="23" t="str">
        <f aca="false">IF(A942="","",IF(G942&lt;&gt;"",G942,IFERROR(INDEX(Accounts!$D$2:$D$40,MATCH(B942,Accounts!$A$2:$A$40,0)),"Household")))</f>
        <v/>
      </c>
      <c r="L942" s="25" t="str">
        <f aca="false">IF(F942="","",SUMIFS($D$2:$D$3001,$F$2:$F$3001,F942))</f>
        <v/>
      </c>
      <c r="M942" s="23" t="str">
        <f aca="false">IF(A942="","",IF(E942="","Uncategorized",IF(I942="Unknown","Unknown category",IF(AND(I942="Transfer",F942=""),"Transfer needs ID",IF(AND(F942&lt;&gt;"",ABS(N(L942))&gt;0.009),"Unmatched transfer",IF(AND(LEFT(E942,6)="Rental",K942="Household"),"Rental row needs property",""))))))</f>
        <v/>
      </c>
    </row>
    <row r="943" customFormat="false" ht="15" hidden="false" customHeight="false" outlineLevel="0" collapsed="false">
      <c r="A943" s="21"/>
      <c r="D943" s="22"/>
      <c r="I943" s="23" t="str">
        <f aca="false">IF(E943="","",IFERROR(INDEX(Categories!$A$2:$A$200,MATCH(E943,Categories!$B$2:$B$200,0)),"Unknown"))</f>
        <v/>
      </c>
      <c r="J943" s="24" t="str">
        <f aca="false">IF(A943="","",DATE(YEAR(A943),MONTH(A943),1))</f>
        <v/>
      </c>
      <c r="K943" s="23" t="str">
        <f aca="false">IF(A943="","",IF(G943&lt;&gt;"",G943,IFERROR(INDEX(Accounts!$D$2:$D$40,MATCH(B943,Accounts!$A$2:$A$40,0)),"Household")))</f>
        <v/>
      </c>
      <c r="L943" s="25" t="str">
        <f aca="false">IF(F943="","",SUMIFS($D$2:$D$3001,$F$2:$F$3001,F943))</f>
        <v/>
      </c>
      <c r="M943" s="23" t="str">
        <f aca="false">IF(A943="","",IF(E943="","Uncategorized",IF(I943="Unknown","Unknown category",IF(AND(I943="Transfer",F943=""),"Transfer needs ID",IF(AND(F943&lt;&gt;"",ABS(N(L943))&gt;0.009),"Unmatched transfer",IF(AND(LEFT(E943,6)="Rental",K943="Household"),"Rental row needs property",""))))))</f>
        <v/>
      </c>
    </row>
    <row r="944" customFormat="false" ht="15" hidden="false" customHeight="false" outlineLevel="0" collapsed="false">
      <c r="A944" s="21"/>
      <c r="D944" s="22"/>
      <c r="I944" s="23" t="str">
        <f aca="false">IF(E944="","",IFERROR(INDEX(Categories!$A$2:$A$200,MATCH(E944,Categories!$B$2:$B$200,0)),"Unknown"))</f>
        <v/>
      </c>
      <c r="J944" s="24" t="str">
        <f aca="false">IF(A944="","",DATE(YEAR(A944),MONTH(A944),1))</f>
        <v/>
      </c>
      <c r="K944" s="23" t="str">
        <f aca="false">IF(A944="","",IF(G944&lt;&gt;"",G944,IFERROR(INDEX(Accounts!$D$2:$D$40,MATCH(B944,Accounts!$A$2:$A$40,0)),"Household")))</f>
        <v/>
      </c>
      <c r="L944" s="25" t="str">
        <f aca="false">IF(F944="","",SUMIFS($D$2:$D$3001,$F$2:$F$3001,F944))</f>
        <v/>
      </c>
      <c r="M944" s="23" t="str">
        <f aca="false">IF(A944="","",IF(E944="","Uncategorized",IF(I944="Unknown","Unknown category",IF(AND(I944="Transfer",F944=""),"Transfer needs ID",IF(AND(F944&lt;&gt;"",ABS(N(L944))&gt;0.009),"Unmatched transfer",IF(AND(LEFT(E944,6)="Rental",K944="Household"),"Rental row needs property",""))))))</f>
        <v/>
      </c>
    </row>
    <row r="945" customFormat="false" ht="15" hidden="false" customHeight="false" outlineLevel="0" collapsed="false">
      <c r="A945" s="21"/>
      <c r="D945" s="22"/>
      <c r="I945" s="23" t="str">
        <f aca="false">IF(E945="","",IFERROR(INDEX(Categories!$A$2:$A$200,MATCH(E945,Categories!$B$2:$B$200,0)),"Unknown"))</f>
        <v/>
      </c>
      <c r="J945" s="24" t="str">
        <f aca="false">IF(A945="","",DATE(YEAR(A945),MONTH(A945),1))</f>
        <v/>
      </c>
      <c r="K945" s="23" t="str">
        <f aca="false">IF(A945="","",IF(G945&lt;&gt;"",G945,IFERROR(INDEX(Accounts!$D$2:$D$40,MATCH(B945,Accounts!$A$2:$A$40,0)),"Household")))</f>
        <v/>
      </c>
      <c r="L945" s="25" t="str">
        <f aca="false">IF(F945="","",SUMIFS($D$2:$D$3001,$F$2:$F$3001,F945))</f>
        <v/>
      </c>
      <c r="M945" s="23" t="str">
        <f aca="false">IF(A945="","",IF(E945="","Uncategorized",IF(I945="Unknown","Unknown category",IF(AND(I945="Transfer",F945=""),"Transfer needs ID",IF(AND(F945&lt;&gt;"",ABS(N(L945))&gt;0.009),"Unmatched transfer",IF(AND(LEFT(E945,6)="Rental",K945="Household"),"Rental row needs property",""))))))</f>
        <v/>
      </c>
    </row>
    <row r="946" customFormat="false" ht="15" hidden="false" customHeight="false" outlineLevel="0" collapsed="false">
      <c r="A946" s="21"/>
      <c r="D946" s="22"/>
      <c r="I946" s="23" t="str">
        <f aca="false">IF(E946="","",IFERROR(INDEX(Categories!$A$2:$A$200,MATCH(E946,Categories!$B$2:$B$200,0)),"Unknown"))</f>
        <v/>
      </c>
      <c r="J946" s="24" t="str">
        <f aca="false">IF(A946="","",DATE(YEAR(A946),MONTH(A946),1))</f>
        <v/>
      </c>
      <c r="K946" s="23" t="str">
        <f aca="false">IF(A946="","",IF(G946&lt;&gt;"",G946,IFERROR(INDEX(Accounts!$D$2:$D$40,MATCH(B946,Accounts!$A$2:$A$40,0)),"Household")))</f>
        <v/>
      </c>
      <c r="L946" s="25" t="str">
        <f aca="false">IF(F946="","",SUMIFS($D$2:$D$3001,$F$2:$F$3001,F946))</f>
        <v/>
      </c>
      <c r="M946" s="23" t="str">
        <f aca="false">IF(A946="","",IF(E946="","Uncategorized",IF(I946="Unknown","Unknown category",IF(AND(I946="Transfer",F946=""),"Transfer needs ID",IF(AND(F946&lt;&gt;"",ABS(N(L946))&gt;0.009),"Unmatched transfer",IF(AND(LEFT(E946,6)="Rental",K946="Household"),"Rental row needs property",""))))))</f>
        <v/>
      </c>
    </row>
    <row r="947" customFormat="false" ht="15" hidden="false" customHeight="false" outlineLevel="0" collapsed="false">
      <c r="A947" s="21"/>
      <c r="D947" s="22"/>
      <c r="I947" s="23" t="str">
        <f aca="false">IF(E947="","",IFERROR(INDEX(Categories!$A$2:$A$200,MATCH(E947,Categories!$B$2:$B$200,0)),"Unknown"))</f>
        <v/>
      </c>
      <c r="J947" s="24" t="str">
        <f aca="false">IF(A947="","",DATE(YEAR(A947),MONTH(A947),1))</f>
        <v/>
      </c>
      <c r="K947" s="23" t="str">
        <f aca="false">IF(A947="","",IF(G947&lt;&gt;"",G947,IFERROR(INDEX(Accounts!$D$2:$D$40,MATCH(B947,Accounts!$A$2:$A$40,0)),"Household")))</f>
        <v/>
      </c>
      <c r="L947" s="25" t="str">
        <f aca="false">IF(F947="","",SUMIFS($D$2:$D$3001,$F$2:$F$3001,F947))</f>
        <v/>
      </c>
      <c r="M947" s="23" t="str">
        <f aca="false">IF(A947="","",IF(E947="","Uncategorized",IF(I947="Unknown","Unknown category",IF(AND(I947="Transfer",F947=""),"Transfer needs ID",IF(AND(F947&lt;&gt;"",ABS(N(L947))&gt;0.009),"Unmatched transfer",IF(AND(LEFT(E947,6)="Rental",K947="Household"),"Rental row needs property",""))))))</f>
        <v/>
      </c>
    </row>
    <row r="948" customFormat="false" ht="15" hidden="false" customHeight="false" outlineLevel="0" collapsed="false">
      <c r="A948" s="21"/>
      <c r="D948" s="22"/>
      <c r="I948" s="23" t="str">
        <f aca="false">IF(E948="","",IFERROR(INDEX(Categories!$A$2:$A$200,MATCH(E948,Categories!$B$2:$B$200,0)),"Unknown"))</f>
        <v/>
      </c>
      <c r="J948" s="24" t="str">
        <f aca="false">IF(A948="","",DATE(YEAR(A948),MONTH(A948),1))</f>
        <v/>
      </c>
      <c r="K948" s="23" t="str">
        <f aca="false">IF(A948="","",IF(G948&lt;&gt;"",G948,IFERROR(INDEX(Accounts!$D$2:$D$40,MATCH(B948,Accounts!$A$2:$A$40,0)),"Household")))</f>
        <v/>
      </c>
      <c r="L948" s="25" t="str">
        <f aca="false">IF(F948="","",SUMIFS($D$2:$D$3001,$F$2:$F$3001,F948))</f>
        <v/>
      </c>
      <c r="M948" s="23" t="str">
        <f aca="false">IF(A948="","",IF(E948="","Uncategorized",IF(I948="Unknown","Unknown category",IF(AND(I948="Transfer",F948=""),"Transfer needs ID",IF(AND(F948&lt;&gt;"",ABS(N(L948))&gt;0.009),"Unmatched transfer",IF(AND(LEFT(E948,6)="Rental",K948="Household"),"Rental row needs property",""))))))</f>
        <v/>
      </c>
    </row>
    <row r="949" customFormat="false" ht="15" hidden="false" customHeight="false" outlineLevel="0" collapsed="false">
      <c r="A949" s="21"/>
      <c r="D949" s="22"/>
      <c r="I949" s="23" t="str">
        <f aca="false">IF(E949="","",IFERROR(INDEX(Categories!$A$2:$A$200,MATCH(E949,Categories!$B$2:$B$200,0)),"Unknown"))</f>
        <v/>
      </c>
      <c r="J949" s="24" t="str">
        <f aca="false">IF(A949="","",DATE(YEAR(A949),MONTH(A949),1))</f>
        <v/>
      </c>
      <c r="K949" s="23" t="str">
        <f aca="false">IF(A949="","",IF(G949&lt;&gt;"",G949,IFERROR(INDEX(Accounts!$D$2:$D$40,MATCH(B949,Accounts!$A$2:$A$40,0)),"Household")))</f>
        <v/>
      </c>
      <c r="L949" s="25" t="str">
        <f aca="false">IF(F949="","",SUMIFS($D$2:$D$3001,$F$2:$F$3001,F949))</f>
        <v/>
      </c>
      <c r="M949" s="23" t="str">
        <f aca="false">IF(A949="","",IF(E949="","Uncategorized",IF(I949="Unknown","Unknown category",IF(AND(I949="Transfer",F949=""),"Transfer needs ID",IF(AND(F949&lt;&gt;"",ABS(N(L949))&gt;0.009),"Unmatched transfer",IF(AND(LEFT(E949,6)="Rental",K949="Household"),"Rental row needs property",""))))))</f>
        <v/>
      </c>
    </row>
    <row r="950" customFormat="false" ht="15" hidden="false" customHeight="false" outlineLevel="0" collapsed="false">
      <c r="A950" s="21"/>
      <c r="D950" s="22"/>
      <c r="I950" s="23" t="str">
        <f aca="false">IF(E950="","",IFERROR(INDEX(Categories!$A$2:$A$200,MATCH(E950,Categories!$B$2:$B$200,0)),"Unknown"))</f>
        <v/>
      </c>
      <c r="J950" s="24" t="str">
        <f aca="false">IF(A950="","",DATE(YEAR(A950),MONTH(A950),1))</f>
        <v/>
      </c>
      <c r="K950" s="23" t="str">
        <f aca="false">IF(A950="","",IF(G950&lt;&gt;"",G950,IFERROR(INDEX(Accounts!$D$2:$D$40,MATCH(B950,Accounts!$A$2:$A$40,0)),"Household")))</f>
        <v/>
      </c>
      <c r="L950" s="25" t="str">
        <f aca="false">IF(F950="","",SUMIFS($D$2:$D$3001,$F$2:$F$3001,F950))</f>
        <v/>
      </c>
      <c r="M950" s="23" t="str">
        <f aca="false">IF(A950="","",IF(E950="","Uncategorized",IF(I950="Unknown","Unknown category",IF(AND(I950="Transfer",F950=""),"Transfer needs ID",IF(AND(F950&lt;&gt;"",ABS(N(L950))&gt;0.009),"Unmatched transfer",IF(AND(LEFT(E950,6)="Rental",K950="Household"),"Rental row needs property",""))))))</f>
        <v/>
      </c>
    </row>
    <row r="951" customFormat="false" ht="15" hidden="false" customHeight="false" outlineLevel="0" collapsed="false">
      <c r="A951" s="21"/>
      <c r="D951" s="22"/>
      <c r="I951" s="23" t="str">
        <f aca="false">IF(E951="","",IFERROR(INDEX(Categories!$A$2:$A$200,MATCH(E951,Categories!$B$2:$B$200,0)),"Unknown"))</f>
        <v/>
      </c>
      <c r="J951" s="24" t="str">
        <f aca="false">IF(A951="","",DATE(YEAR(A951),MONTH(A951),1))</f>
        <v/>
      </c>
      <c r="K951" s="23" t="str">
        <f aca="false">IF(A951="","",IF(G951&lt;&gt;"",G951,IFERROR(INDEX(Accounts!$D$2:$D$40,MATCH(B951,Accounts!$A$2:$A$40,0)),"Household")))</f>
        <v/>
      </c>
      <c r="L951" s="25" t="str">
        <f aca="false">IF(F951="","",SUMIFS($D$2:$D$3001,$F$2:$F$3001,F951))</f>
        <v/>
      </c>
      <c r="M951" s="23" t="str">
        <f aca="false">IF(A951="","",IF(E951="","Uncategorized",IF(I951="Unknown","Unknown category",IF(AND(I951="Transfer",F951=""),"Transfer needs ID",IF(AND(F951&lt;&gt;"",ABS(N(L951))&gt;0.009),"Unmatched transfer",IF(AND(LEFT(E951,6)="Rental",K951="Household"),"Rental row needs property",""))))))</f>
        <v/>
      </c>
    </row>
    <row r="952" customFormat="false" ht="15" hidden="false" customHeight="false" outlineLevel="0" collapsed="false">
      <c r="A952" s="21"/>
      <c r="D952" s="22"/>
      <c r="I952" s="23" t="str">
        <f aca="false">IF(E952="","",IFERROR(INDEX(Categories!$A$2:$A$200,MATCH(E952,Categories!$B$2:$B$200,0)),"Unknown"))</f>
        <v/>
      </c>
      <c r="J952" s="24" t="str">
        <f aca="false">IF(A952="","",DATE(YEAR(A952),MONTH(A952),1))</f>
        <v/>
      </c>
      <c r="K952" s="23" t="str">
        <f aca="false">IF(A952="","",IF(G952&lt;&gt;"",G952,IFERROR(INDEX(Accounts!$D$2:$D$40,MATCH(B952,Accounts!$A$2:$A$40,0)),"Household")))</f>
        <v/>
      </c>
      <c r="L952" s="25" t="str">
        <f aca="false">IF(F952="","",SUMIFS($D$2:$D$3001,$F$2:$F$3001,F952))</f>
        <v/>
      </c>
      <c r="M952" s="23" t="str">
        <f aca="false">IF(A952="","",IF(E952="","Uncategorized",IF(I952="Unknown","Unknown category",IF(AND(I952="Transfer",F952=""),"Transfer needs ID",IF(AND(F952&lt;&gt;"",ABS(N(L952))&gt;0.009),"Unmatched transfer",IF(AND(LEFT(E952,6)="Rental",K952="Household"),"Rental row needs property",""))))))</f>
        <v/>
      </c>
    </row>
    <row r="953" customFormat="false" ht="15" hidden="false" customHeight="false" outlineLevel="0" collapsed="false">
      <c r="A953" s="21"/>
      <c r="D953" s="22"/>
      <c r="I953" s="23" t="str">
        <f aca="false">IF(E953="","",IFERROR(INDEX(Categories!$A$2:$A$200,MATCH(E953,Categories!$B$2:$B$200,0)),"Unknown"))</f>
        <v/>
      </c>
      <c r="J953" s="24" t="str">
        <f aca="false">IF(A953="","",DATE(YEAR(A953),MONTH(A953),1))</f>
        <v/>
      </c>
      <c r="K953" s="23" t="str">
        <f aca="false">IF(A953="","",IF(G953&lt;&gt;"",G953,IFERROR(INDEX(Accounts!$D$2:$D$40,MATCH(B953,Accounts!$A$2:$A$40,0)),"Household")))</f>
        <v/>
      </c>
      <c r="L953" s="25" t="str">
        <f aca="false">IF(F953="","",SUMIFS($D$2:$D$3001,$F$2:$F$3001,F953))</f>
        <v/>
      </c>
      <c r="M953" s="23" t="str">
        <f aca="false">IF(A953="","",IF(E953="","Uncategorized",IF(I953="Unknown","Unknown category",IF(AND(I953="Transfer",F953=""),"Transfer needs ID",IF(AND(F953&lt;&gt;"",ABS(N(L953))&gt;0.009),"Unmatched transfer",IF(AND(LEFT(E953,6)="Rental",K953="Household"),"Rental row needs property",""))))))</f>
        <v/>
      </c>
    </row>
    <row r="954" customFormat="false" ht="15" hidden="false" customHeight="false" outlineLevel="0" collapsed="false">
      <c r="A954" s="21"/>
      <c r="D954" s="22"/>
      <c r="I954" s="23" t="str">
        <f aca="false">IF(E954="","",IFERROR(INDEX(Categories!$A$2:$A$200,MATCH(E954,Categories!$B$2:$B$200,0)),"Unknown"))</f>
        <v/>
      </c>
      <c r="J954" s="24" t="str">
        <f aca="false">IF(A954="","",DATE(YEAR(A954),MONTH(A954),1))</f>
        <v/>
      </c>
      <c r="K954" s="23" t="str">
        <f aca="false">IF(A954="","",IF(G954&lt;&gt;"",G954,IFERROR(INDEX(Accounts!$D$2:$D$40,MATCH(B954,Accounts!$A$2:$A$40,0)),"Household")))</f>
        <v/>
      </c>
      <c r="L954" s="25" t="str">
        <f aca="false">IF(F954="","",SUMIFS($D$2:$D$3001,$F$2:$F$3001,F954))</f>
        <v/>
      </c>
      <c r="M954" s="23" t="str">
        <f aca="false">IF(A954="","",IF(E954="","Uncategorized",IF(I954="Unknown","Unknown category",IF(AND(I954="Transfer",F954=""),"Transfer needs ID",IF(AND(F954&lt;&gt;"",ABS(N(L954))&gt;0.009),"Unmatched transfer",IF(AND(LEFT(E954,6)="Rental",K954="Household"),"Rental row needs property",""))))))</f>
        <v/>
      </c>
    </row>
    <row r="955" customFormat="false" ht="15" hidden="false" customHeight="false" outlineLevel="0" collapsed="false">
      <c r="A955" s="21"/>
      <c r="D955" s="22"/>
      <c r="I955" s="23" t="str">
        <f aca="false">IF(E955="","",IFERROR(INDEX(Categories!$A$2:$A$200,MATCH(E955,Categories!$B$2:$B$200,0)),"Unknown"))</f>
        <v/>
      </c>
      <c r="J955" s="24" t="str">
        <f aca="false">IF(A955="","",DATE(YEAR(A955),MONTH(A955),1))</f>
        <v/>
      </c>
      <c r="K955" s="23" t="str">
        <f aca="false">IF(A955="","",IF(G955&lt;&gt;"",G955,IFERROR(INDEX(Accounts!$D$2:$D$40,MATCH(B955,Accounts!$A$2:$A$40,0)),"Household")))</f>
        <v/>
      </c>
      <c r="L955" s="25" t="str">
        <f aca="false">IF(F955="","",SUMIFS($D$2:$D$3001,$F$2:$F$3001,F955))</f>
        <v/>
      </c>
      <c r="M955" s="23" t="str">
        <f aca="false">IF(A955="","",IF(E955="","Uncategorized",IF(I955="Unknown","Unknown category",IF(AND(I955="Transfer",F955=""),"Transfer needs ID",IF(AND(F955&lt;&gt;"",ABS(N(L955))&gt;0.009),"Unmatched transfer",IF(AND(LEFT(E955,6)="Rental",K955="Household"),"Rental row needs property",""))))))</f>
        <v/>
      </c>
    </row>
    <row r="956" customFormat="false" ht="15" hidden="false" customHeight="false" outlineLevel="0" collapsed="false">
      <c r="A956" s="21"/>
      <c r="D956" s="22"/>
      <c r="I956" s="23" t="str">
        <f aca="false">IF(E956="","",IFERROR(INDEX(Categories!$A$2:$A$200,MATCH(E956,Categories!$B$2:$B$200,0)),"Unknown"))</f>
        <v/>
      </c>
      <c r="J956" s="24" t="str">
        <f aca="false">IF(A956="","",DATE(YEAR(A956),MONTH(A956),1))</f>
        <v/>
      </c>
      <c r="K956" s="23" t="str">
        <f aca="false">IF(A956="","",IF(G956&lt;&gt;"",G956,IFERROR(INDEX(Accounts!$D$2:$D$40,MATCH(B956,Accounts!$A$2:$A$40,0)),"Household")))</f>
        <v/>
      </c>
      <c r="L956" s="25" t="str">
        <f aca="false">IF(F956="","",SUMIFS($D$2:$D$3001,$F$2:$F$3001,F956))</f>
        <v/>
      </c>
      <c r="M956" s="23" t="str">
        <f aca="false">IF(A956="","",IF(E956="","Uncategorized",IF(I956="Unknown","Unknown category",IF(AND(I956="Transfer",F956=""),"Transfer needs ID",IF(AND(F956&lt;&gt;"",ABS(N(L956))&gt;0.009),"Unmatched transfer",IF(AND(LEFT(E956,6)="Rental",K956="Household"),"Rental row needs property",""))))))</f>
        <v/>
      </c>
    </row>
    <row r="957" customFormat="false" ht="15" hidden="false" customHeight="false" outlineLevel="0" collapsed="false">
      <c r="A957" s="21"/>
      <c r="D957" s="22"/>
      <c r="I957" s="23" t="str">
        <f aca="false">IF(E957="","",IFERROR(INDEX(Categories!$A$2:$A$200,MATCH(E957,Categories!$B$2:$B$200,0)),"Unknown"))</f>
        <v/>
      </c>
      <c r="J957" s="24" t="str">
        <f aca="false">IF(A957="","",DATE(YEAR(A957),MONTH(A957),1))</f>
        <v/>
      </c>
      <c r="K957" s="23" t="str">
        <f aca="false">IF(A957="","",IF(G957&lt;&gt;"",G957,IFERROR(INDEX(Accounts!$D$2:$D$40,MATCH(B957,Accounts!$A$2:$A$40,0)),"Household")))</f>
        <v/>
      </c>
      <c r="L957" s="25" t="str">
        <f aca="false">IF(F957="","",SUMIFS($D$2:$D$3001,$F$2:$F$3001,F957))</f>
        <v/>
      </c>
      <c r="M957" s="23" t="str">
        <f aca="false">IF(A957="","",IF(E957="","Uncategorized",IF(I957="Unknown","Unknown category",IF(AND(I957="Transfer",F957=""),"Transfer needs ID",IF(AND(F957&lt;&gt;"",ABS(N(L957))&gt;0.009),"Unmatched transfer",IF(AND(LEFT(E957,6)="Rental",K957="Household"),"Rental row needs property",""))))))</f>
        <v/>
      </c>
    </row>
    <row r="958" customFormat="false" ht="15" hidden="false" customHeight="false" outlineLevel="0" collapsed="false">
      <c r="A958" s="21"/>
      <c r="D958" s="22"/>
      <c r="I958" s="23" t="str">
        <f aca="false">IF(E958="","",IFERROR(INDEX(Categories!$A$2:$A$200,MATCH(E958,Categories!$B$2:$B$200,0)),"Unknown"))</f>
        <v/>
      </c>
      <c r="J958" s="24" t="str">
        <f aca="false">IF(A958="","",DATE(YEAR(A958),MONTH(A958),1))</f>
        <v/>
      </c>
      <c r="K958" s="23" t="str">
        <f aca="false">IF(A958="","",IF(G958&lt;&gt;"",G958,IFERROR(INDEX(Accounts!$D$2:$D$40,MATCH(B958,Accounts!$A$2:$A$40,0)),"Household")))</f>
        <v/>
      </c>
      <c r="L958" s="25" t="str">
        <f aca="false">IF(F958="","",SUMIFS($D$2:$D$3001,$F$2:$F$3001,F958))</f>
        <v/>
      </c>
      <c r="M958" s="23" t="str">
        <f aca="false">IF(A958="","",IF(E958="","Uncategorized",IF(I958="Unknown","Unknown category",IF(AND(I958="Transfer",F958=""),"Transfer needs ID",IF(AND(F958&lt;&gt;"",ABS(N(L958))&gt;0.009),"Unmatched transfer",IF(AND(LEFT(E958,6)="Rental",K958="Household"),"Rental row needs property",""))))))</f>
        <v/>
      </c>
    </row>
    <row r="959" customFormat="false" ht="15" hidden="false" customHeight="false" outlineLevel="0" collapsed="false">
      <c r="A959" s="21"/>
      <c r="D959" s="22"/>
      <c r="I959" s="23" t="str">
        <f aca="false">IF(E959="","",IFERROR(INDEX(Categories!$A$2:$A$200,MATCH(E959,Categories!$B$2:$B$200,0)),"Unknown"))</f>
        <v/>
      </c>
      <c r="J959" s="24" t="str">
        <f aca="false">IF(A959="","",DATE(YEAR(A959),MONTH(A959),1))</f>
        <v/>
      </c>
      <c r="K959" s="23" t="str">
        <f aca="false">IF(A959="","",IF(G959&lt;&gt;"",G959,IFERROR(INDEX(Accounts!$D$2:$D$40,MATCH(B959,Accounts!$A$2:$A$40,0)),"Household")))</f>
        <v/>
      </c>
      <c r="L959" s="25" t="str">
        <f aca="false">IF(F959="","",SUMIFS($D$2:$D$3001,$F$2:$F$3001,F959))</f>
        <v/>
      </c>
      <c r="M959" s="23" t="str">
        <f aca="false">IF(A959="","",IF(E959="","Uncategorized",IF(I959="Unknown","Unknown category",IF(AND(I959="Transfer",F959=""),"Transfer needs ID",IF(AND(F959&lt;&gt;"",ABS(N(L959))&gt;0.009),"Unmatched transfer",IF(AND(LEFT(E959,6)="Rental",K959="Household"),"Rental row needs property",""))))))</f>
        <v/>
      </c>
    </row>
    <row r="960" customFormat="false" ht="15" hidden="false" customHeight="false" outlineLevel="0" collapsed="false">
      <c r="A960" s="21"/>
      <c r="D960" s="22"/>
      <c r="I960" s="23" t="str">
        <f aca="false">IF(E960="","",IFERROR(INDEX(Categories!$A$2:$A$200,MATCH(E960,Categories!$B$2:$B$200,0)),"Unknown"))</f>
        <v/>
      </c>
      <c r="J960" s="24" t="str">
        <f aca="false">IF(A960="","",DATE(YEAR(A960),MONTH(A960),1))</f>
        <v/>
      </c>
      <c r="K960" s="23" t="str">
        <f aca="false">IF(A960="","",IF(G960&lt;&gt;"",G960,IFERROR(INDEX(Accounts!$D$2:$D$40,MATCH(B960,Accounts!$A$2:$A$40,0)),"Household")))</f>
        <v/>
      </c>
      <c r="L960" s="25" t="str">
        <f aca="false">IF(F960="","",SUMIFS($D$2:$D$3001,$F$2:$F$3001,F960))</f>
        <v/>
      </c>
      <c r="M960" s="23" t="str">
        <f aca="false">IF(A960="","",IF(E960="","Uncategorized",IF(I960="Unknown","Unknown category",IF(AND(I960="Transfer",F960=""),"Transfer needs ID",IF(AND(F960&lt;&gt;"",ABS(N(L960))&gt;0.009),"Unmatched transfer",IF(AND(LEFT(E960,6)="Rental",K960="Household"),"Rental row needs property",""))))))</f>
        <v/>
      </c>
    </row>
    <row r="961" customFormat="false" ht="15" hidden="false" customHeight="false" outlineLevel="0" collapsed="false">
      <c r="A961" s="21"/>
      <c r="D961" s="22"/>
      <c r="I961" s="23" t="str">
        <f aca="false">IF(E961="","",IFERROR(INDEX(Categories!$A$2:$A$200,MATCH(E961,Categories!$B$2:$B$200,0)),"Unknown"))</f>
        <v/>
      </c>
      <c r="J961" s="24" t="str">
        <f aca="false">IF(A961="","",DATE(YEAR(A961),MONTH(A961),1))</f>
        <v/>
      </c>
      <c r="K961" s="23" t="str">
        <f aca="false">IF(A961="","",IF(G961&lt;&gt;"",G961,IFERROR(INDEX(Accounts!$D$2:$D$40,MATCH(B961,Accounts!$A$2:$A$40,0)),"Household")))</f>
        <v/>
      </c>
      <c r="L961" s="25" t="str">
        <f aca="false">IF(F961="","",SUMIFS($D$2:$D$3001,$F$2:$F$3001,F961))</f>
        <v/>
      </c>
      <c r="M961" s="23" t="str">
        <f aca="false">IF(A961="","",IF(E961="","Uncategorized",IF(I961="Unknown","Unknown category",IF(AND(I961="Transfer",F961=""),"Transfer needs ID",IF(AND(F961&lt;&gt;"",ABS(N(L961))&gt;0.009),"Unmatched transfer",IF(AND(LEFT(E961,6)="Rental",K961="Household"),"Rental row needs property",""))))))</f>
        <v/>
      </c>
    </row>
    <row r="962" customFormat="false" ht="15" hidden="false" customHeight="false" outlineLevel="0" collapsed="false">
      <c r="A962" s="21"/>
      <c r="D962" s="22"/>
      <c r="I962" s="23" t="str">
        <f aca="false">IF(E962="","",IFERROR(INDEX(Categories!$A$2:$A$200,MATCH(E962,Categories!$B$2:$B$200,0)),"Unknown"))</f>
        <v/>
      </c>
      <c r="J962" s="24" t="str">
        <f aca="false">IF(A962="","",DATE(YEAR(A962),MONTH(A962),1))</f>
        <v/>
      </c>
      <c r="K962" s="23" t="str">
        <f aca="false">IF(A962="","",IF(G962&lt;&gt;"",G962,IFERROR(INDEX(Accounts!$D$2:$D$40,MATCH(B962,Accounts!$A$2:$A$40,0)),"Household")))</f>
        <v/>
      </c>
      <c r="L962" s="25" t="str">
        <f aca="false">IF(F962="","",SUMIFS($D$2:$D$3001,$F$2:$F$3001,F962))</f>
        <v/>
      </c>
      <c r="M962" s="23" t="str">
        <f aca="false">IF(A962="","",IF(E962="","Uncategorized",IF(I962="Unknown","Unknown category",IF(AND(I962="Transfer",F962=""),"Transfer needs ID",IF(AND(F962&lt;&gt;"",ABS(N(L962))&gt;0.009),"Unmatched transfer",IF(AND(LEFT(E962,6)="Rental",K962="Household"),"Rental row needs property",""))))))</f>
        <v/>
      </c>
    </row>
    <row r="963" customFormat="false" ht="15" hidden="false" customHeight="false" outlineLevel="0" collapsed="false">
      <c r="A963" s="21"/>
      <c r="D963" s="22"/>
      <c r="I963" s="23" t="str">
        <f aca="false">IF(E963="","",IFERROR(INDEX(Categories!$A$2:$A$200,MATCH(E963,Categories!$B$2:$B$200,0)),"Unknown"))</f>
        <v/>
      </c>
      <c r="J963" s="24" t="str">
        <f aca="false">IF(A963="","",DATE(YEAR(A963),MONTH(A963),1))</f>
        <v/>
      </c>
      <c r="K963" s="23" t="str">
        <f aca="false">IF(A963="","",IF(G963&lt;&gt;"",G963,IFERROR(INDEX(Accounts!$D$2:$D$40,MATCH(B963,Accounts!$A$2:$A$40,0)),"Household")))</f>
        <v/>
      </c>
      <c r="L963" s="25" t="str">
        <f aca="false">IF(F963="","",SUMIFS($D$2:$D$3001,$F$2:$F$3001,F963))</f>
        <v/>
      </c>
      <c r="M963" s="23" t="str">
        <f aca="false">IF(A963="","",IF(E963="","Uncategorized",IF(I963="Unknown","Unknown category",IF(AND(I963="Transfer",F963=""),"Transfer needs ID",IF(AND(F963&lt;&gt;"",ABS(N(L963))&gt;0.009),"Unmatched transfer",IF(AND(LEFT(E963,6)="Rental",K963="Household"),"Rental row needs property",""))))))</f>
        <v/>
      </c>
    </row>
    <row r="964" customFormat="false" ht="15" hidden="false" customHeight="false" outlineLevel="0" collapsed="false">
      <c r="A964" s="21"/>
      <c r="D964" s="22"/>
      <c r="I964" s="23" t="str">
        <f aca="false">IF(E964="","",IFERROR(INDEX(Categories!$A$2:$A$200,MATCH(E964,Categories!$B$2:$B$200,0)),"Unknown"))</f>
        <v/>
      </c>
      <c r="J964" s="24" t="str">
        <f aca="false">IF(A964="","",DATE(YEAR(A964),MONTH(A964),1))</f>
        <v/>
      </c>
      <c r="K964" s="23" t="str">
        <f aca="false">IF(A964="","",IF(G964&lt;&gt;"",G964,IFERROR(INDEX(Accounts!$D$2:$D$40,MATCH(B964,Accounts!$A$2:$A$40,0)),"Household")))</f>
        <v/>
      </c>
      <c r="L964" s="25" t="str">
        <f aca="false">IF(F964="","",SUMIFS($D$2:$D$3001,$F$2:$F$3001,F964))</f>
        <v/>
      </c>
      <c r="M964" s="23" t="str">
        <f aca="false">IF(A964="","",IF(E964="","Uncategorized",IF(I964="Unknown","Unknown category",IF(AND(I964="Transfer",F964=""),"Transfer needs ID",IF(AND(F964&lt;&gt;"",ABS(N(L964))&gt;0.009),"Unmatched transfer",IF(AND(LEFT(E964,6)="Rental",K964="Household"),"Rental row needs property",""))))))</f>
        <v/>
      </c>
    </row>
    <row r="965" customFormat="false" ht="15" hidden="false" customHeight="false" outlineLevel="0" collapsed="false">
      <c r="A965" s="21"/>
      <c r="D965" s="22"/>
      <c r="I965" s="23" t="str">
        <f aca="false">IF(E965="","",IFERROR(INDEX(Categories!$A$2:$A$200,MATCH(E965,Categories!$B$2:$B$200,0)),"Unknown"))</f>
        <v/>
      </c>
      <c r="J965" s="24" t="str">
        <f aca="false">IF(A965="","",DATE(YEAR(A965),MONTH(A965),1))</f>
        <v/>
      </c>
      <c r="K965" s="23" t="str">
        <f aca="false">IF(A965="","",IF(G965&lt;&gt;"",G965,IFERROR(INDEX(Accounts!$D$2:$D$40,MATCH(B965,Accounts!$A$2:$A$40,0)),"Household")))</f>
        <v/>
      </c>
      <c r="L965" s="25" t="str">
        <f aca="false">IF(F965="","",SUMIFS($D$2:$D$3001,$F$2:$F$3001,F965))</f>
        <v/>
      </c>
      <c r="M965" s="23" t="str">
        <f aca="false">IF(A965="","",IF(E965="","Uncategorized",IF(I965="Unknown","Unknown category",IF(AND(I965="Transfer",F965=""),"Transfer needs ID",IF(AND(F965&lt;&gt;"",ABS(N(L965))&gt;0.009),"Unmatched transfer",IF(AND(LEFT(E965,6)="Rental",K965="Household"),"Rental row needs property",""))))))</f>
        <v/>
      </c>
    </row>
    <row r="966" customFormat="false" ht="15" hidden="false" customHeight="false" outlineLevel="0" collapsed="false">
      <c r="A966" s="21"/>
      <c r="D966" s="22"/>
      <c r="I966" s="23" t="str">
        <f aca="false">IF(E966="","",IFERROR(INDEX(Categories!$A$2:$A$200,MATCH(E966,Categories!$B$2:$B$200,0)),"Unknown"))</f>
        <v/>
      </c>
      <c r="J966" s="24" t="str">
        <f aca="false">IF(A966="","",DATE(YEAR(A966),MONTH(A966),1))</f>
        <v/>
      </c>
      <c r="K966" s="23" t="str">
        <f aca="false">IF(A966="","",IF(G966&lt;&gt;"",G966,IFERROR(INDEX(Accounts!$D$2:$D$40,MATCH(B966,Accounts!$A$2:$A$40,0)),"Household")))</f>
        <v/>
      </c>
      <c r="L966" s="25" t="str">
        <f aca="false">IF(F966="","",SUMIFS($D$2:$D$3001,$F$2:$F$3001,F966))</f>
        <v/>
      </c>
      <c r="M966" s="23" t="str">
        <f aca="false">IF(A966="","",IF(E966="","Uncategorized",IF(I966="Unknown","Unknown category",IF(AND(I966="Transfer",F966=""),"Transfer needs ID",IF(AND(F966&lt;&gt;"",ABS(N(L966))&gt;0.009),"Unmatched transfer",IF(AND(LEFT(E966,6)="Rental",K966="Household"),"Rental row needs property",""))))))</f>
        <v/>
      </c>
    </row>
    <row r="967" customFormat="false" ht="15" hidden="false" customHeight="false" outlineLevel="0" collapsed="false">
      <c r="A967" s="21"/>
      <c r="D967" s="22"/>
      <c r="I967" s="23" t="str">
        <f aca="false">IF(E967="","",IFERROR(INDEX(Categories!$A$2:$A$200,MATCH(E967,Categories!$B$2:$B$200,0)),"Unknown"))</f>
        <v/>
      </c>
      <c r="J967" s="24" t="str">
        <f aca="false">IF(A967="","",DATE(YEAR(A967),MONTH(A967),1))</f>
        <v/>
      </c>
      <c r="K967" s="23" t="str">
        <f aca="false">IF(A967="","",IF(G967&lt;&gt;"",G967,IFERROR(INDEX(Accounts!$D$2:$D$40,MATCH(B967,Accounts!$A$2:$A$40,0)),"Household")))</f>
        <v/>
      </c>
      <c r="L967" s="25" t="str">
        <f aca="false">IF(F967="","",SUMIFS($D$2:$D$3001,$F$2:$F$3001,F967))</f>
        <v/>
      </c>
      <c r="M967" s="23" t="str">
        <f aca="false">IF(A967="","",IF(E967="","Uncategorized",IF(I967="Unknown","Unknown category",IF(AND(I967="Transfer",F967=""),"Transfer needs ID",IF(AND(F967&lt;&gt;"",ABS(N(L967))&gt;0.009),"Unmatched transfer",IF(AND(LEFT(E967,6)="Rental",K967="Household"),"Rental row needs property",""))))))</f>
        <v/>
      </c>
    </row>
    <row r="968" customFormat="false" ht="15" hidden="false" customHeight="false" outlineLevel="0" collapsed="false">
      <c r="A968" s="21"/>
      <c r="D968" s="22"/>
      <c r="I968" s="23" t="str">
        <f aca="false">IF(E968="","",IFERROR(INDEX(Categories!$A$2:$A$200,MATCH(E968,Categories!$B$2:$B$200,0)),"Unknown"))</f>
        <v/>
      </c>
      <c r="J968" s="24" t="str">
        <f aca="false">IF(A968="","",DATE(YEAR(A968),MONTH(A968),1))</f>
        <v/>
      </c>
      <c r="K968" s="23" t="str">
        <f aca="false">IF(A968="","",IF(G968&lt;&gt;"",G968,IFERROR(INDEX(Accounts!$D$2:$D$40,MATCH(B968,Accounts!$A$2:$A$40,0)),"Household")))</f>
        <v/>
      </c>
      <c r="L968" s="25" t="str">
        <f aca="false">IF(F968="","",SUMIFS($D$2:$D$3001,$F$2:$F$3001,F968))</f>
        <v/>
      </c>
      <c r="M968" s="23" t="str">
        <f aca="false">IF(A968="","",IF(E968="","Uncategorized",IF(I968="Unknown","Unknown category",IF(AND(I968="Transfer",F968=""),"Transfer needs ID",IF(AND(F968&lt;&gt;"",ABS(N(L968))&gt;0.009),"Unmatched transfer",IF(AND(LEFT(E968,6)="Rental",K968="Household"),"Rental row needs property",""))))))</f>
        <v/>
      </c>
    </row>
    <row r="969" customFormat="false" ht="15" hidden="false" customHeight="false" outlineLevel="0" collapsed="false">
      <c r="A969" s="21"/>
      <c r="D969" s="22"/>
      <c r="I969" s="23" t="str">
        <f aca="false">IF(E969="","",IFERROR(INDEX(Categories!$A$2:$A$200,MATCH(E969,Categories!$B$2:$B$200,0)),"Unknown"))</f>
        <v/>
      </c>
      <c r="J969" s="24" t="str">
        <f aca="false">IF(A969="","",DATE(YEAR(A969),MONTH(A969),1))</f>
        <v/>
      </c>
      <c r="K969" s="23" t="str">
        <f aca="false">IF(A969="","",IF(G969&lt;&gt;"",G969,IFERROR(INDEX(Accounts!$D$2:$D$40,MATCH(B969,Accounts!$A$2:$A$40,0)),"Household")))</f>
        <v/>
      </c>
      <c r="L969" s="25" t="str">
        <f aca="false">IF(F969="","",SUMIFS($D$2:$D$3001,$F$2:$F$3001,F969))</f>
        <v/>
      </c>
      <c r="M969" s="23" t="str">
        <f aca="false">IF(A969="","",IF(E969="","Uncategorized",IF(I969="Unknown","Unknown category",IF(AND(I969="Transfer",F969=""),"Transfer needs ID",IF(AND(F969&lt;&gt;"",ABS(N(L969))&gt;0.009),"Unmatched transfer",IF(AND(LEFT(E969,6)="Rental",K969="Household"),"Rental row needs property",""))))))</f>
        <v/>
      </c>
    </row>
    <row r="970" customFormat="false" ht="15" hidden="false" customHeight="false" outlineLevel="0" collapsed="false">
      <c r="A970" s="21"/>
      <c r="D970" s="22"/>
      <c r="I970" s="23" t="str">
        <f aca="false">IF(E970="","",IFERROR(INDEX(Categories!$A$2:$A$200,MATCH(E970,Categories!$B$2:$B$200,0)),"Unknown"))</f>
        <v/>
      </c>
      <c r="J970" s="24" t="str">
        <f aca="false">IF(A970="","",DATE(YEAR(A970),MONTH(A970),1))</f>
        <v/>
      </c>
      <c r="K970" s="23" t="str">
        <f aca="false">IF(A970="","",IF(G970&lt;&gt;"",G970,IFERROR(INDEX(Accounts!$D$2:$D$40,MATCH(B970,Accounts!$A$2:$A$40,0)),"Household")))</f>
        <v/>
      </c>
      <c r="L970" s="25" t="str">
        <f aca="false">IF(F970="","",SUMIFS($D$2:$D$3001,$F$2:$F$3001,F970))</f>
        <v/>
      </c>
      <c r="M970" s="23" t="str">
        <f aca="false">IF(A970="","",IF(E970="","Uncategorized",IF(I970="Unknown","Unknown category",IF(AND(I970="Transfer",F970=""),"Transfer needs ID",IF(AND(F970&lt;&gt;"",ABS(N(L970))&gt;0.009),"Unmatched transfer",IF(AND(LEFT(E970,6)="Rental",K970="Household"),"Rental row needs property",""))))))</f>
        <v/>
      </c>
    </row>
    <row r="971" customFormat="false" ht="15" hidden="false" customHeight="false" outlineLevel="0" collapsed="false">
      <c r="A971" s="21"/>
      <c r="D971" s="22"/>
      <c r="I971" s="23" t="str">
        <f aca="false">IF(E971="","",IFERROR(INDEX(Categories!$A$2:$A$200,MATCH(E971,Categories!$B$2:$B$200,0)),"Unknown"))</f>
        <v/>
      </c>
      <c r="J971" s="24" t="str">
        <f aca="false">IF(A971="","",DATE(YEAR(A971),MONTH(A971),1))</f>
        <v/>
      </c>
      <c r="K971" s="23" t="str">
        <f aca="false">IF(A971="","",IF(G971&lt;&gt;"",G971,IFERROR(INDEX(Accounts!$D$2:$D$40,MATCH(B971,Accounts!$A$2:$A$40,0)),"Household")))</f>
        <v/>
      </c>
      <c r="L971" s="25" t="str">
        <f aca="false">IF(F971="","",SUMIFS($D$2:$D$3001,$F$2:$F$3001,F971))</f>
        <v/>
      </c>
      <c r="M971" s="23" t="str">
        <f aca="false">IF(A971="","",IF(E971="","Uncategorized",IF(I971="Unknown","Unknown category",IF(AND(I971="Transfer",F971=""),"Transfer needs ID",IF(AND(F971&lt;&gt;"",ABS(N(L971))&gt;0.009),"Unmatched transfer",IF(AND(LEFT(E971,6)="Rental",K971="Household"),"Rental row needs property",""))))))</f>
        <v/>
      </c>
    </row>
    <row r="972" customFormat="false" ht="15" hidden="false" customHeight="false" outlineLevel="0" collapsed="false">
      <c r="A972" s="21"/>
      <c r="D972" s="22"/>
      <c r="I972" s="23" t="str">
        <f aca="false">IF(E972="","",IFERROR(INDEX(Categories!$A$2:$A$200,MATCH(E972,Categories!$B$2:$B$200,0)),"Unknown"))</f>
        <v/>
      </c>
      <c r="J972" s="24" t="str">
        <f aca="false">IF(A972="","",DATE(YEAR(A972),MONTH(A972),1))</f>
        <v/>
      </c>
      <c r="K972" s="23" t="str">
        <f aca="false">IF(A972="","",IF(G972&lt;&gt;"",G972,IFERROR(INDEX(Accounts!$D$2:$D$40,MATCH(B972,Accounts!$A$2:$A$40,0)),"Household")))</f>
        <v/>
      </c>
      <c r="L972" s="25" t="str">
        <f aca="false">IF(F972="","",SUMIFS($D$2:$D$3001,$F$2:$F$3001,F972))</f>
        <v/>
      </c>
      <c r="M972" s="23" t="str">
        <f aca="false">IF(A972="","",IF(E972="","Uncategorized",IF(I972="Unknown","Unknown category",IF(AND(I972="Transfer",F972=""),"Transfer needs ID",IF(AND(F972&lt;&gt;"",ABS(N(L972))&gt;0.009),"Unmatched transfer",IF(AND(LEFT(E972,6)="Rental",K972="Household"),"Rental row needs property",""))))))</f>
        <v/>
      </c>
    </row>
    <row r="973" customFormat="false" ht="15" hidden="false" customHeight="false" outlineLevel="0" collapsed="false">
      <c r="A973" s="21"/>
      <c r="D973" s="22"/>
      <c r="I973" s="23" t="str">
        <f aca="false">IF(E973="","",IFERROR(INDEX(Categories!$A$2:$A$200,MATCH(E973,Categories!$B$2:$B$200,0)),"Unknown"))</f>
        <v/>
      </c>
      <c r="J973" s="24" t="str">
        <f aca="false">IF(A973="","",DATE(YEAR(A973),MONTH(A973),1))</f>
        <v/>
      </c>
      <c r="K973" s="23" t="str">
        <f aca="false">IF(A973="","",IF(G973&lt;&gt;"",G973,IFERROR(INDEX(Accounts!$D$2:$D$40,MATCH(B973,Accounts!$A$2:$A$40,0)),"Household")))</f>
        <v/>
      </c>
      <c r="L973" s="25" t="str">
        <f aca="false">IF(F973="","",SUMIFS($D$2:$D$3001,$F$2:$F$3001,F973))</f>
        <v/>
      </c>
      <c r="M973" s="23" t="str">
        <f aca="false">IF(A973="","",IF(E973="","Uncategorized",IF(I973="Unknown","Unknown category",IF(AND(I973="Transfer",F973=""),"Transfer needs ID",IF(AND(F973&lt;&gt;"",ABS(N(L973))&gt;0.009),"Unmatched transfer",IF(AND(LEFT(E973,6)="Rental",K973="Household"),"Rental row needs property",""))))))</f>
        <v/>
      </c>
    </row>
    <row r="974" customFormat="false" ht="15" hidden="false" customHeight="false" outlineLevel="0" collapsed="false">
      <c r="A974" s="21"/>
      <c r="D974" s="22"/>
      <c r="I974" s="23" t="str">
        <f aca="false">IF(E974="","",IFERROR(INDEX(Categories!$A$2:$A$200,MATCH(E974,Categories!$B$2:$B$200,0)),"Unknown"))</f>
        <v/>
      </c>
      <c r="J974" s="24" t="str">
        <f aca="false">IF(A974="","",DATE(YEAR(A974),MONTH(A974),1))</f>
        <v/>
      </c>
      <c r="K974" s="23" t="str">
        <f aca="false">IF(A974="","",IF(G974&lt;&gt;"",G974,IFERROR(INDEX(Accounts!$D$2:$D$40,MATCH(B974,Accounts!$A$2:$A$40,0)),"Household")))</f>
        <v/>
      </c>
      <c r="L974" s="25" t="str">
        <f aca="false">IF(F974="","",SUMIFS($D$2:$D$3001,$F$2:$F$3001,F974))</f>
        <v/>
      </c>
      <c r="M974" s="23" t="str">
        <f aca="false">IF(A974="","",IF(E974="","Uncategorized",IF(I974="Unknown","Unknown category",IF(AND(I974="Transfer",F974=""),"Transfer needs ID",IF(AND(F974&lt;&gt;"",ABS(N(L974))&gt;0.009),"Unmatched transfer",IF(AND(LEFT(E974,6)="Rental",K974="Household"),"Rental row needs property",""))))))</f>
        <v/>
      </c>
    </row>
    <row r="975" customFormat="false" ht="15" hidden="false" customHeight="false" outlineLevel="0" collapsed="false">
      <c r="A975" s="21"/>
      <c r="D975" s="22"/>
      <c r="I975" s="23" t="str">
        <f aca="false">IF(E975="","",IFERROR(INDEX(Categories!$A$2:$A$200,MATCH(E975,Categories!$B$2:$B$200,0)),"Unknown"))</f>
        <v/>
      </c>
      <c r="J975" s="24" t="str">
        <f aca="false">IF(A975="","",DATE(YEAR(A975),MONTH(A975),1))</f>
        <v/>
      </c>
      <c r="K975" s="23" t="str">
        <f aca="false">IF(A975="","",IF(G975&lt;&gt;"",G975,IFERROR(INDEX(Accounts!$D$2:$D$40,MATCH(B975,Accounts!$A$2:$A$40,0)),"Household")))</f>
        <v/>
      </c>
      <c r="L975" s="25" t="str">
        <f aca="false">IF(F975="","",SUMIFS($D$2:$D$3001,$F$2:$F$3001,F975))</f>
        <v/>
      </c>
      <c r="M975" s="23" t="str">
        <f aca="false">IF(A975="","",IF(E975="","Uncategorized",IF(I975="Unknown","Unknown category",IF(AND(I975="Transfer",F975=""),"Transfer needs ID",IF(AND(F975&lt;&gt;"",ABS(N(L975))&gt;0.009),"Unmatched transfer",IF(AND(LEFT(E975,6)="Rental",K975="Household"),"Rental row needs property",""))))))</f>
        <v/>
      </c>
    </row>
    <row r="976" customFormat="false" ht="15" hidden="false" customHeight="false" outlineLevel="0" collapsed="false">
      <c r="A976" s="21"/>
      <c r="D976" s="22"/>
      <c r="I976" s="23" t="str">
        <f aca="false">IF(E976="","",IFERROR(INDEX(Categories!$A$2:$A$200,MATCH(E976,Categories!$B$2:$B$200,0)),"Unknown"))</f>
        <v/>
      </c>
      <c r="J976" s="24" t="str">
        <f aca="false">IF(A976="","",DATE(YEAR(A976),MONTH(A976),1))</f>
        <v/>
      </c>
      <c r="K976" s="23" t="str">
        <f aca="false">IF(A976="","",IF(G976&lt;&gt;"",G976,IFERROR(INDEX(Accounts!$D$2:$D$40,MATCH(B976,Accounts!$A$2:$A$40,0)),"Household")))</f>
        <v/>
      </c>
      <c r="L976" s="25" t="str">
        <f aca="false">IF(F976="","",SUMIFS($D$2:$D$3001,$F$2:$F$3001,F976))</f>
        <v/>
      </c>
      <c r="M976" s="23" t="str">
        <f aca="false">IF(A976="","",IF(E976="","Uncategorized",IF(I976="Unknown","Unknown category",IF(AND(I976="Transfer",F976=""),"Transfer needs ID",IF(AND(F976&lt;&gt;"",ABS(N(L976))&gt;0.009),"Unmatched transfer",IF(AND(LEFT(E976,6)="Rental",K976="Household"),"Rental row needs property",""))))))</f>
        <v/>
      </c>
    </row>
    <row r="977" customFormat="false" ht="15" hidden="false" customHeight="false" outlineLevel="0" collapsed="false">
      <c r="A977" s="21"/>
      <c r="D977" s="22"/>
      <c r="I977" s="23" t="str">
        <f aca="false">IF(E977="","",IFERROR(INDEX(Categories!$A$2:$A$200,MATCH(E977,Categories!$B$2:$B$200,0)),"Unknown"))</f>
        <v/>
      </c>
      <c r="J977" s="24" t="str">
        <f aca="false">IF(A977="","",DATE(YEAR(A977),MONTH(A977),1))</f>
        <v/>
      </c>
      <c r="K977" s="23" t="str">
        <f aca="false">IF(A977="","",IF(G977&lt;&gt;"",G977,IFERROR(INDEX(Accounts!$D$2:$D$40,MATCH(B977,Accounts!$A$2:$A$40,0)),"Household")))</f>
        <v/>
      </c>
      <c r="L977" s="25" t="str">
        <f aca="false">IF(F977="","",SUMIFS($D$2:$D$3001,$F$2:$F$3001,F977))</f>
        <v/>
      </c>
      <c r="M977" s="23" t="str">
        <f aca="false">IF(A977="","",IF(E977="","Uncategorized",IF(I977="Unknown","Unknown category",IF(AND(I977="Transfer",F977=""),"Transfer needs ID",IF(AND(F977&lt;&gt;"",ABS(N(L977))&gt;0.009),"Unmatched transfer",IF(AND(LEFT(E977,6)="Rental",K977="Household"),"Rental row needs property",""))))))</f>
        <v/>
      </c>
    </row>
    <row r="978" customFormat="false" ht="15" hidden="false" customHeight="false" outlineLevel="0" collapsed="false">
      <c r="A978" s="21"/>
      <c r="D978" s="22"/>
      <c r="I978" s="23" t="str">
        <f aca="false">IF(E978="","",IFERROR(INDEX(Categories!$A$2:$A$200,MATCH(E978,Categories!$B$2:$B$200,0)),"Unknown"))</f>
        <v/>
      </c>
      <c r="J978" s="24" t="str">
        <f aca="false">IF(A978="","",DATE(YEAR(A978),MONTH(A978),1))</f>
        <v/>
      </c>
      <c r="K978" s="23" t="str">
        <f aca="false">IF(A978="","",IF(G978&lt;&gt;"",G978,IFERROR(INDEX(Accounts!$D$2:$D$40,MATCH(B978,Accounts!$A$2:$A$40,0)),"Household")))</f>
        <v/>
      </c>
      <c r="L978" s="25" t="str">
        <f aca="false">IF(F978="","",SUMIFS($D$2:$D$3001,$F$2:$F$3001,F978))</f>
        <v/>
      </c>
      <c r="M978" s="23" t="str">
        <f aca="false">IF(A978="","",IF(E978="","Uncategorized",IF(I978="Unknown","Unknown category",IF(AND(I978="Transfer",F978=""),"Transfer needs ID",IF(AND(F978&lt;&gt;"",ABS(N(L978))&gt;0.009),"Unmatched transfer",IF(AND(LEFT(E978,6)="Rental",K978="Household"),"Rental row needs property",""))))))</f>
        <v/>
      </c>
    </row>
    <row r="979" customFormat="false" ht="15" hidden="false" customHeight="false" outlineLevel="0" collapsed="false">
      <c r="A979" s="21"/>
      <c r="D979" s="22"/>
      <c r="I979" s="23" t="str">
        <f aca="false">IF(E979="","",IFERROR(INDEX(Categories!$A$2:$A$200,MATCH(E979,Categories!$B$2:$B$200,0)),"Unknown"))</f>
        <v/>
      </c>
      <c r="J979" s="24" t="str">
        <f aca="false">IF(A979="","",DATE(YEAR(A979),MONTH(A979),1))</f>
        <v/>
      </c>
      <c r="K979" s="23" t="str">
        <f aca="false">IF(A979="","",IF(G979&lt;&gt;"",G979,IFERROR(INDEX(Accounts!$D$2:$D$40,MATCH(B979,Accounts!$A$2:$A$40,0)),"Household")))</f>
        <v/>
      </c>
      <c r="L979" s="25" t="str">
        <f aca="false">IF(F979="","",SUMIFS($D$2:$D$3001,$F$2:$F$3001,F979))</f>
        <v/>
      </c>
      <c r="M979" s="23" t="str">
        <f aca="false">IF(A979="","",IF(E979="","Uncategorized",IF(I979="Unknown","Unknown category",IF(AND(I979="Transfer",F979=""),"Transfer needs ID",IF(AND(F979&lt;&gt;"",ABS(N(L979))&gt;0.009),"Unmatched transfer",IF(AND(LEFT(E979,6)="Rental",K979="Household"),"Rental row needs property",""))))))</f>
        <v/>
      </c>
    </row>
    <row r="980" customFormat="false" ht="15" hidden="false" customHeight="false" outlineLevel="0" collapsed="false">
      <c r="A980" s="21"/>
      <c r="D980" s="22"/>
      <c r="I980" s="23" t="str">
        <f aca="false">IF(E980="","",IFERROR(INDEX(Categories!$A$2:$A$200,MATCH(E980,Categories!$B$2:$B$200,0)),"Unknown"))</f>
        <v/>
      </c>
      <c r="J980" s="24" t="str">
        <f aca="false">IF(A980="","",DATE(YEAR(A980),MONTH(A980),1))</f>
        <v/>
      </c>
      <c r="K980" s="23" t="str">
        <f aca="false">IF(A980="","",IF(G980&lt;&gt;"",G980,IFERROR(INDEX(Accounts!$D$2:$D$40,MATCH(B980,Accounts!$A$2:$A$40,0)),"Household")))</f>
        <v/>
      </c>
      <c r="L980" s="25" t="str">
        <f aca="false">IF(F980="","",SUMIFS($D$2:$D$3001,$F$2:$F$3001,F980))</f>
        <v/>
      </c>
      <c r="M980" s="23" t="str">
        <f aca="false">IF(A980="","",IF(E980="","Uncategorized",IF(I980="Unknown","Unknown category",IF(AND(I980="Transfer",F980=""),"Transfer needs ID",IF(AND(F980&lt;&gt;"",ABS(N(L980))&gt;0.009),"Unmatched transfer",IF(AND(LEFT(E980,6)="Rental",K980="Household"),"Rental row needs property",""))))))</f>
        <v/>
      </c>
    </row>
    <row r="981" customFormat="false" ht="15" hidden="false" customHeight="false" outlineLevel="0" collapsed="false">
      <c r="A981" s="21"/>
      <c r="D981" s="22"/>
      <c r="I981" s="23" t="str">
        <f aca="false">IF(E981="","",IFERROR(INDEX(Categories!$A$2:$A$200,MATCH(E981,Categories!$B$2:$B$200,0)),"Unknown"))</f>
        <v/>
      </c>
      <c r="J981" s="24" t="str">
        <f aca="false">IF(A981="","",DATE(YEAR(A981),MONTH(A981),1))</f>
        <v/>
      </c>
      <c r="K981" s="23" t="str">
        <f aca="false">IF(A981="","",IF(G981&lt;&gt;"",G981,IFERROR(INDEX(Accounts!$D$2:$D$40,MATCH(B981,Accounts!$A$2:$A$40,0)),"Household")))</f>
        <v/>
      </c>
      <c r="L981" s="25" t="str">
        <f aca="false">IF(F981="","",SUMIFS($D$2:$D$3001,$F$2:$F$3001,F981))</f>
        <v/>
      </c>
      <c r="M981" s="23" t="str">
        <f aca="false">IF(A981="","",IF(E981="","Uncategorized",IF(I981="Unknown","Unknown category",IF(AND(I981="Transfer",F981=""),"Transfer needs ID",IF(AND(F981&lt;&gt;"",ABS(N(L981))&gt;0.009),"Unmatched transfer",IF(AND(LEFT(E981,6)="Rental",K981="Household"),"Rental row needs property",""))))))</f>
        <v/>
      </c>
    </row>
    <row r="982" customFormat="false" ht="15" hidden="false" customHeight="false" outlineLevel="0" collapsed="false">
      <c r="A982" s="21"/>
      <c r="D982" s="22"/>
      <c r="I982" s="23" t="str">
        <f aca="false">IF(E982="","",IFERROR(INDEX(Categories!$A$2:$A$200,MATCH(E982,Categories!$B$2:$B$200,0)),"Unknown"))</f>
        <v/>
      </c>
      <c r="J982" s="24" t="str">
        <f aca="false">IF(A982="","",DATE(YEAR(A982),MONTH(A982),1))</f>
        <v/>
      </c>
      <c r="K982" s="23" t="str">
        <f aca="false">IF(A982="","",IF(G982&lt;&gt;"",G982,IFERROR(INDEX(Accounts!$D$2:$D$40,MATCH(B982,Accounts!$A$2:$A$40,0)),"Household")))</f>
        <v/>
      </c>
      <c r="L982" s="25" t="str">
        <f aca="false">IF(F982="","",SUMIFS($D$2:$D$3001,$F$2:$F$3001,F982))</f>
        <v/>
      </c>
      <c r="M982" s="23" t="str">
        <f aca="false">IF(A982="","",IF(E982="","Uncategorized",IF(I982="Unknown","Unknown category",IF(AND(I982="Transfer",F982=""),"Transfer needs ID",IF(AND(F982&lt;&gt;"",ABS(N(L982))&gt;0.009),"Unmatched transfer",IF(AND(LEFT(E982,6)="Rental",K982="Household"),"Rental row needs property",""))))))</f>
        <v/>
      </c>
    </row>
    <row r="983" customFormat="false" ht="15" hidden="false" customHeight="false" outlineLevel="0" collapsed="false">
      <c r="A983" s="21"/>
      <c r="D983" s="22"/>
      <c r="I983" s="23" t="str">
        <f aca="false">IF(E983="","",IFERROR(INDEX(Categories!$A$2:$A$200,MATCH(E983,Categories!$B$2:$B$200,0)),"Unknown"))</f>
        <v/>
      </c>
      <c r="J983" s="24" t="str">
        <f aca="false">IF(A983="","",DATE(YEAR(A983),MONTH(A983),1))</f>
        <v/>
      </c>
      <c r="K983" s="23" t="str">
        <f aca="false">IF(A983="","",IF(G983&lt;&gt;"",G983,IFERROR(INDEX(Accounts!$D$2:$D$40,MATCH(B983,Accounts!$A$2:$A$40,0)),"Household")))</f>
        <v/>
      </c>
      <c r="L983" s="25" t="str">
        <f aca="false">IF(F983="","",SUMIFS($D$2:$D$3001,$F$2:$F$3001,F983))</f>
        <v/>
      </c>
      <c r="M983" s="23" t="str">
        <f aca="false">IF(A983="","",IF(E983="","Uncategorized",IF(I983="Unknown","Unknown category",IF(AND(I983="Transfer",F983=""),"Transfer needs ID",IF(AND(F983&lt;&gt;"",ABS(N(L983))&gt;0.009),"Unmatched transfer",IF(AND(LEFT(E983,6)="Rental",K983="Household"),"Rental row needs property",""))))))</f>
        <v/>
      </c>
    </row>
    <row r="984" customFormat="false" ht="15" hidden="false" customHeight="false" outlineLevel="0" collapsed="false">
      <c r="A984" s="21"/>
      <c r="D984" s="22"/>
      <c r="I984" s="23" t="str">
        <f aca="false">IF(E984="","",IFERROR(INDEX(Categories!$A$2:$A$200,MATCH(E984,Categories!$B$2:$B$200,0)),"Unknown"))</f>
        <v/>
      </c>
      <c r="J984" s="24" t="str">
        <f aca="false">IF(A984="","",DATE(YEAR(A984),MONTH(A984),1))</f>
        <v/>
      </c>
      <c r="K984" s="23" t="str">
        <f aca="false">IF(A984="","",IF(G984&lt;&gt;"",G984,IFERROR(INDEX(Accounts!$D$2:$D$40,MATCH(B984,Accounts!$A$2:$A$40,0)),"Household")))</f>
        <v/>
      </c>
      <c r="L984" s="25" t="str">
        <f aca="false">IF(F984="","",SUMIFS($D$2:$D$3001,$F$2:$F$3001,F984))</f>
        <v/>
      </c>
      <c r="M984" s="23" t="str">
        <f aca="false">IF(A984="","",IF(E984="","Uncategorized",IF(I984="Unknown","Unknown category",IF(AND(I984="Transfer",F984=""),"Transfer needs ID",IF(AND(F984&lt;&gt;"",ABS(N(L984))&gt;0.009),"Unmatched transfer",IF(AND(LEFT(E984,6)="Rental",K984="Household"),"Rental row needs property",""))))))</f>
        <v/>
      </c>
    </row>
    <row r="985" customFormat="false" ht="15" hidden="false" customHeight="false" outlineLevel="0" collapsed="false">
      <c r="A985" s="21"/>
      <c r="D985" s="22"/>
      <c r="I985" s="23" t="str">
        <f aca="false">IF(E985="","",IFERROR(INDEX(Categories!$A$2:$A$200,MATCH(E985,Categories!$B$2:$B$200,0)),"Unknown"))</f>
        <v/>
      </c>
      <c r="J985" s="24" t="str">
        <f aca="false">IF(A985="","",DATE(YEAR(A985),MONTH(A985),1))</f>
        <v/>
      </c>
      <c r="K985" s="23" t="str">
        <f aca="false">IF(A985="","",IF(G985&lt;&gt;"",G985,IFERROR(INDEX(Accounts!$D$2:$D$40,MATCH(B985,Accounts!$A$2:$A$40,0)),"Household")))</f>
        <v/>
      </c>
      <c r="L985" s="25" t="str">
        <f aca="false">IF(F985="","",SUMIFS($D$2:$D$3001,$F$2:$F$3001,F985))</f>
        <v/>
      </c>
      <c r="M985" s="23" t="str">
        <f aca="false">IF(A985="","",IF(E985="","Uncategorized",IF(I985="Unknown","Unknown category",IF(AND(I985="Transfer",F985=""),"Transfer needs ID",IF(AND(F985&lt;&gt;"",ABS(N(L985))&gt;0.009),"Unmatched transfer",IF(AND(LEFT(E985,6)="Rental",K985="Household"),"Rental row needs property",""))))))</f>
        <v/>
      </c>
    </row>
    <row r="986" customFormat="false" ht="15" hidden="false" customHeight="false" outlineLevel="0" collapsed="false">
      <c r="A986" s="21"/>
      <c r="D986" s="22"/>
      <c r="I986" s="23" t="str">
        <f aca="false">IF(E986="","",IFERROR(INDEX(Categories!$A$2:$A$200,MATCH(E986,Categories!$B$2:$B$200,0)),"Unknown"))</f>
        <v/>
      </c>
      <c r="J986" s="24" t="str">
        <f aca="false">IF(A986="","",DATE(YEAR(A986),MONTH(A986),1))</f>
        <v/>
      </c>
      <c r="K986" s="23" t="str">
        <f aca="false">IF(A986="","",IF(G986&lt;&gt;"",G986,IFERROR(INDEX(Accounts!$D$2:$D$40,MATCH(B986,Accounts!$A$2:$A$40,0)),"Household")))</f>
        <v/>
      </c>
      <c r="L986" s="25" t="str">
        <f aca="false">IF(F986="","",SUMIFS($D$2:$D$3001,$F$2:$F$3001,F986))</f>
        <v/>
      </c>
      <c r="M986" s="23" t="str">
        <f aca="false">IF(A986="","",IF(E986="","Uncategorized",IF(I986="Unknown","Unknown category",IF(AND(I986="Transfer",F986=""),"Transfer needs ID",IF(AND(F986&lt;&gt;"",ABS(N(L986))&gt;0.009),"Unmatched transfer",IF(AND(LEFT(E986,6)="Rental",K986="Household"),"Rental row needs property",""))))))</f>
        <v/>
      </c>
    </row>
    <row r="987" customFormat="false" ht="15" hidden="false" customHeight="false" outlineLevel="0" collapsed="false">
      <c r="A987" s="21"/>
      <c r="D987" s="22"/>
      <c r="I987" s="23" t="str">
        <f aca="false">IF(E987="","",IFERROR(INDEX(Categories!$A$2:$A$200,MATCH(E987,Categories!$B$2:$B$200,0)),"Unknown"))</f>
        <v/>
      </c>
      <c r="J987" s="24" t="str">
        <f aca="false">IF(A987="","",DATE(YEAR(A987),MONTH(A987),1))</f>
        <v/>
      </c>
      <c r="K987" s="23" t="str">
        <f aca="false">IF(A987="","",IF(G987&lt;&gt;"",G987,IFERROR(INDEX(Accounts!$D$2:$D$40,MATCH(B987,Accounts!$A$2:$A$40,0)),"Household")))</f>
        <v/>
      </c>
      <c r="L987" s="25" t="str">
        <f aca="false">IF(F987="","",SUMIFS($D$2:$D$3001,$F$2:$F$3001,F987))</f>
        <v/>
      </c>
      <c r="M987" s="23" t="str">
        <f aca="false">IF(A987="","",IF(E987="","Uncategorized",IF(I987="Unknown","Unknown category",IF(AND(I987="Transfer",F987=""),"Transfer needs ID",IF(AND(F987&lt;&gt;"",ABS(N(L987))&gt;0.009),"Unmatched transfer",IF(AND(LEFT(E987,6)="Rental",K987="Household"),"Rental row needs property",""))))))</f>
        <v/>
      </c>
    </row>
    <row r="988" customFormat="false" ht="15" hidden="false" customHeight="false" outlineLevel="0" collapsed="false">
      <c r="A988" s="21"/>
      <c r="D988" s="22"/>
      <c r="I988" s="23" t="str">
        <f aca="false">IF(E988="","",IFERROR(INDEX(Categories!$A$2:$A$200,MATCH(E988,Categories!$B$2:$B$200,0)),"Unknown"))</f>
        <v/>
      </c>
      <c r="J988" s="24" t="str">
        <f aca="false">IF(A988="","",DATE(YEAR(A988),MONTH(A988),1))</f>
        <v/>
      </c>
      <c r="K988" s="23" t="str">
        <f aca="false">IF(A988="","",IF(G988&lt;&gt;"",G988,IFERROR(INDEX(Accounts!$D$2:$D$40,MATCH(B988,Accounts!$A$2:$A$40,0)),"Household")))</f>
        <v/>
      </c>
      <c r="L988" s="25" t="str">
        <f aca="false">IF(F988="","",SUMIFS($D$2:$D$3001,$F$2:$F$3001,F988))</f>
        <v/>
      </c>
      <c r="M988" s="23" t="str">
        <f aca="false">IF(A988="","",IF(E988="","Uncategorized",IF(I988="Unknown","Unknown category",IF(AND(I988="Transfer",F988=""),"Transfer needs ID",IF(AND(F988&lt;&gt;"",ABS(N(L988))&gt;0.009),"Unmatched transfer",IF(AND(LEFT(E988,6)="Rental",K988="Household"),"Rental row needs property",""))))))</f>
        <v/>
      </c>
    </row>
    <row r="989" customFormat="false" ht="15" hidden="false" customHeight="false" outlineLevel="0" collapsed="false">
      <c r="A989" s="21"/>
      <c r="D989" s="22"/>
      <c r="I989" s="23" t="str">
        <f aca="false">IF(E989="","",IFERROR(INDEX(Categories!$A$2:$A$200,MATCH(E989,Categories!$B$2:$B$200,0)),"Unknown"))</f>
        <v/>
      </c>
      <c r="J989" s="24" t="str">
        <f aca="false">IF(A989="","",DATE(YEAR(A989),MONTH(A989),1))</f>
        <v/>
      </c>
      <c r="K989" s="23" t="str">
        <f aca="false">IF(A989="","",IF(G989&lt;&gt;"",G989,IFERROR(INDEX(Accounts!$D$2:$D$40,MATCH(B989,Accounts!$A$2:$A$40,0)),"Household")))</f>
        <v/>
      </c>
      <c r="L989" s="25" t="str">
        <f aca="false">IF(F989="","",SUMIFS($D$2:$D$3001,$F$2:$F$3001,F989))</f>
        <v/>
      </c>
      <c r="M989" s="23" t="str">
        <f aca="false">IF(A989="","",IF(E989="","Uncategorized",IF(I989="Unknown","Unknown category",IF(AND(I989="Transfer",F989=""),"Transfer needs ID",IF(AND(F989&lt;&gt;"",ABS(N(L989))&gt;0.009),"Unmatched transfer",IF(AND(LEFT(E989,6)="Rental",K989="Household"),"Rental row needs property",""))))))</f>
        <v/>
      </c>
    </row>
    <row r="990" customFormat="false" ht="15" hidden="false" customHeight="false" outlineLevel="0" collapsed="false">
      <c r="A990" s="21"/>
      <c r="D990" s="22"/>
      <c r="I990" s="23" t="str">
        <f aca="false">IF(E990="","",IFERROR(INDEX(Categories!$A$2:$A$200,MATCH(E990,Categories!$B$2:$B$200,0)),"Unknown"))</f>
        <v/>
      </c>
      <c r="J990" s="24" t="str">
        <f aca="false">IF(A990="","",DATE(YEAR(A990),MONTH(A990),1))</f>
        <v/>
      </c>
      <c r="K990" s="23" t="str">
        <f aca="false">IF(A990="","",IF(G990&lt;&gt;"",G990,IFERROR(INDEX(Accounts!$D$2:$D$40,MATCH(B990,Accounts!$A$2:$A$40,0)),"Household")))</f>
        <v/>
      </c>
      <c r="L990" s="25" t="str">
        <f aca="false">IF(F990="","",SUMIFS($D$2:$D$3001,$F$2:$F$3001,F990))</f>
        <v/>
      </c>
      <c r="M990" s="23" t="str">
        <f aca="false">IF(A990="","",IF(E990="","Uncategorized",IF(I990="Unknown","Unknown category",IF(AND(I990="Transfer",F990=""),"Transfer needs ID",IF(AND(F990&lt;&gt;"",ABS(N(L990))&gt;0.009),"Unmatched transfer",IF(AND(LEFT(E990,6)="Rental",K990="Household"),"Rental row needs property",""))))))</f>
        <v/>
      </c>
    </row>
    <row r="991" customFormat="false" ht="15" hidden="false" customHeight="false" outlineLevel="0" collapsed="false">
      <c r="A991" s="21"/>
      <c r="D991" s="22"/>
      <c r="I991" s="23" t="str">
        <f aca="false">IF(E991="","",IFERROR(INDEX(Categories!$A$2:$A$200,MATCH(E991,Categories!$B$2:$B$200,0)),"Unknown"))</f>
        <v/>
      </c>
      <c r="J991" s="24" t="str">
        <f aca="false">IF(A991="","",DATE(YEAR(A991),MONTH(A991),1))</f>
        <v/>
      </c>
      <c r="K991" s="23" t="str">
        <f aca="false">IF(A991="","",IF(G991&lt;&gt;"",G991,IFERROR(INDEX(Accounts!$D$2:$D$40,MATCH(B991,Accounts!$A$2:$A$40,0)),"Household")))</f>
        <v/>
      </c>
      <c r="L991" s="25" t="str">
        <f aca="false">IF(F991="","",SUMIFS($D$2:$D$3001,$F$2:$F$3001,F991))</f>
        <v/>
      </c>
      <c r="M991" s="23" t="str">
        <f aca="false">IF(A991="","",IF(E991="","Uncategorized",IF(I991="Unknown","Unknown category",IF(AND(I991="Transfer",F991=""),"Transfer needs ID",IF(AND(F991&lt;&gt;"",ABS(N(L991))&gt;0.009),"Unmatched transfer",IF(AND(LEFT(E991,6)="Rental",K991="Household"),"Rental row needs property",""))))))</f>
        <v/>
      </c>
    </row>
    <row r="992" customFormat="false" ht="15" hidden="false" customHeight="false" outlineLevel="0" collapsed="false">
      <c r="A992" s="21"/>
      <c r="D992" s="22"/>
      <c r="I992" s="23" t="str">
        <f aca="false">IF(E992="","",IFERROR(INDEX(Categories!$A$2:$A$200,MATCH(E992,Categories!$B$2:$B$200,0)),"Unknown"))</f>
        <v/>
      </c>
      <c r="J992" s="24" t="str">
        <f aca="false">IF(A992="","",DATE(YEAR(A992),MONTH(A992),1))</f>
        <v/>
      </c>
      <c r="K992" s="23" t="str">
        <f aca="false">IF(A992="","",IF(G992&lt;&gt;"",G992,IFERROR(INDEX(Accounts!$D$2:$D$40,MATCH(B992,Accounts!$A$2:$A$40,0)),"Household")))</f>
        <v/>
      </c>
      <c r="L992" s="25" t="str">
        <f aca="false">IF(F992="","",SUMIFS($D$2:$D$3001,$F$2:$F$3001,F992))</f>
        <v/>
      </c>
      <c r="M992" s="23" t="str">
        <f aca="false">IF(A992="","",IF(E992="","Uncategorized",IF(I992="Unknown","Unknown category",IF(AND(I992="Transfer",F992=""),"Transfer needs ID",IF(AND(F992&lt;&gt;"",ABS(N(L992))&gt;0.009),"Unmatched transfer",IF(AND(LEFT(E992,6)="Rental",K992="Household"),"Rental row needs property",""))))))</f>
        <v/>
      </c>
    </row>
    <row r="993" customFormat="false" ht="15" hidden="false" customHeight="false" outlineLevel="0" collapsed="false">
      <c r="A993" s="21"/>
      <c r="D993" s="22"/>
      <c r="I993" s="23" t="str">
        <f aca="false">IF(E993="","",IFERROR(INDEX(Categories!$A$2:$A$200,MATCH(E993,Categories!$B$2:$B$200,0)),"Unknown"))</f>
        <v/>
      </c>
      <c r="J993" s="24" t="str">
        <f aca="false">IF(A993="","",DATE(YEAR(A993),MONTH(A993),1))</f>
        <v/>
      </c>
      <c r="K993" s="23" t="str">
        <f aca="false">IF(A993="","",IF(G993&lt;&gt;"",G993,IFERROR(INDEX(Accounts!$D$2:$D$40,MATCH(B993,Accounts!$A$2:$A$40,0)),"Household")))</f>
        <v/>
      </c>
      <c r="L993" s="25" t="str">
        <f aca="false">IF(F993="","",SUMIFS($D$2:$D$3001,$F$2:$F$3001,F993))</f>
        <v/>
      </c>
      <c r="M993" s="23" t="str">
        <f aca="false">IF(A993="","",IF(E993="","Uncategorized",IF(I993="Unknown","Unknown category",IF(AND(I993="Transfer",F993=""),"Transfer needs ID",IF(AND(F993&lt;&gt;"",ABS(N(L993))&gt;0.009),"Unmatched transfer",IF(AND(LEFT(E993,6)="Rental",K993="Household"),"Rental row needs property",""))))))</f>
        <v/>
      </c>
    </row>
    <row r="994" customFormat="false" ht="15" hidden="false" customHeight="false" outlineLevel="0" collapsed="false">
      <c r="A994" s="21"/>
      <c r="D994" s="22"/>
      <c r="I994" s="23" t="str">
        <f aca="false">IF(E994="","",IFERROR(INDEX(Categories!$A$2:$A$200,MATCH(E994,Categories!$B$2:$B$200,0)),"Unknown"))</f>
        <v/>
      </c>
      <c r="J994" s="24" t="str">
        <f aca="false">IF(A994="","",DATE(YEAR(A994),MONTH(A994),1))</f>
        <v/>
      </c>
      <c r="K994" s="23" t="str">
        <f aca="false">IF(A994="","",IF(G994&lt;&gt;"",G994,IFERROR(INDEX(Accounts!$D$2:$D$40,MATCH(B994,Accounts!$A$2:$A$40,0)),"Household")))</f>
        <v/>
      </c>
      <c r="L994" s="25" t="str">
        <f aca="false">IF(F994="","",SUMIFS($D$2:$D$3001,$F$2:$F$3001,F994))</f>
        <v/>
      </c>
      <c r="M994" s="23" t="str">
        <f aca="false">IF(A994="","",IF(E994="","Uncategorized",IF(I994="Unknown","Unknown category",IF(AND(I994="Transfer",F994=""),"Transfer needs ID",IF(AND(F994&lt;&gt;"",ABS(N(L994))&gt;0.009),"Unmatched transfer",IF(AND(LEFT(E994,6)="Rental",K994="Household"),"Rental row needs property",""))))))</f>
        <v/>
      </c>
    </row>
    <row r="995" customFormat="false" ht="15" hidden="false" customHeight="false" outlineLevel="0" collapsed="false">
      <c r="A995" s="21"/>
      <c r="D995" s="22"/>
      <c r="I995" s="23" t="str">
        <f aca="false">IF(E995="","",IFERROR(INDEX(Categories!$A$2:$A$200,MATCH(E995,Categories!$B$2:$B$200,0)),"Unknown"))</f>
        <v/>
      </c>
      <c r="J995" s="24" t="str">
        <f aca="false">IF(A995="","",DATE(YEAR(A995),MONTH(A995),1))</f>
        <v/>
      </c>
      <c r="K995" s="23" t="str">
        <f aca="false">IF(A995="","",IF(G995&lt;&gt;"",G995,IFERROR(INDEX(Accounts!$D$2:$D$40,MATCH(B995,Accounts!$A$2:$A$40,0)),"Household")))</f>
        <v/>
      </c>
      <c r="L995" s="25" t="str">
        <f aca="false">IF(F995="","",SUMIFS($D$2:$D$3001,$F$2:$F$3001,F995))</f>
        <v/>
      </c>
      <c r="M995" s="23" t="str">
        <f aca="false">IF(A995="","",IF(E995="","Uncategorized",IF(I995="Unknown","Unknown category",IF(AND(I995="Transfer",F995=""),"Transfer needs ID",IF(AND(F995&lt;&gt;"",ABS(N(L995))&gt;0.009),"Unmatched transfer",IF(AND(LEFT(E995,6)="Rental",K995="Household"),"Rental row needs property",""))))))</f>
        <v/>
      </c>
    </row>
    <row r="996" customFormat="false" ht="15" hidden="false" customHeight="false" outlineLevel="0" collapsed="false">
      <c r="A996" s="21"/>
      <c r="D996" s="22"/>
      <c r="I996" s="23" t="str">
        <f aca="false">IF(E996="","",IFERROR(INDEX(Categories!$A$2:$A$200,MATCH(E996,Categories!$B$2:$B$200,0)),"Unknown"))</f>
        <v/>
      </c>
      <c r="J996" s="24" t="str">
        <f aca="false">IF(A996="","",DATE(YEAR(A996),MONTH(A996),1))</f>
        <v/>
      </c>
      <c r="K996" s="23" t="str">
        <f aca="false">IF(A996="","",IF(G996&lt;&gt;"",G996,IFERROR(INDEX(Accounts!$D$2:$D$40,MATCH(B996,Accounts!$A$2:$A$40,0)),"Household")))</f>
        <v/>
      </c>
      <c r="L996" s="25" t="str">
        <f aca="false">IF(F996="","",SUMIFS($D$2:$D$3001,$F$2:$F$3001,F996))</f>
        <v/>
      </c>
      <c r="M996" s="23" t="str">
        <f aca="false">IF(A996="","",IF(E996="","Uncategorized",IF(I996="Unknown","Unknown category",IF(AND(I996="Transfer",F996=""),"Transfer needs ID",IF(AND(F996&lt;&gt;"",ABS(N(L996))&gt;0.009),"Unmatched transfer",IF(AND(LEFT(E996,6)="Rental",K996="Household"),"Rental row needs property",""))))))</f>
        <v/>
      </c>
    </row>
    <row r="997" customFormat="false" ht="15" hidden="false" customHeight="false" outlineLevel="0" collapsed="false">
      <c r="A997" s="21"/>
      <c r="D997" s="22"/>
      <c r="I997" s="23" t="str">
        <f aca="false">IF(E997="","",IFERROR(INDEX(Categories!$A$2:$A$200,MATCH(E997,Categories!$B$2:$B$200,0)),"Unknown"))</f>
        <v/>
      </c>
      <c r="J997" s="24" t="str">
        <f aca="false">IF(A997="","",DATE(YEAR(A997),MONTH(A997),1))</f>
        <v/>
      </c>
      <c r="K997" s="23" t="str">
        <f aca="false">IF(A997="","",IF(G997&lt;&gt;"",G997,IFERROR(INDEX(Accounts!$D$2:$D$40,MATCH(B997,Accounts!$A$2:$A$40,0)),"Household")))</f>
        <v/>
      </c>
      <c r="L997" s="25" t="str">
        <f aca="false">IF(F997="","",SUMIFS($D$2:$D$3001,$F$2:$F$3001,F997))</f>
        <v/>
      </c>
      <c r="M997" s="23" t="str">
        <f aca="false">IF(A997="","",IF(E997="","Uncategorized",IF(I997="Unknown","Unknown category",IF(AND(I997="Transfer",F997=""),"Transfer needs ID",IF(AND(F997&lt;&gt;"",ABS(N(L997))&gt;0.009),"Unmatched transfer",IF(AND(LEFT(E997,6)="Rental",K997="Household"),"Rental row needs property",""))))))</f>
        <v/>
      </c>
    </row>
    <row r="998" customFormat="false" ht="15" hidden="false" customHeight="false" outlineLevel="0" collapsed="false">
      <c r="A998" s="21"/>
      <c r="D998" s="22"/>
      <c r="I998" s="23" t="str">
        <f aca="false">IF(E998="","",IFERROR(INDEX(Categories!$A$2:$A$200,MATCH(E998,Categories!$B$2:$B$200,0)),"Unknown"))</f>
        <v/>
      </c>
      <c r="J998" s="24" t="str">
        <f aca="false">IF(A998="","",DATE(YEAR(A998),MONTH(A998),1))</f>
        <v/>
      </c>
      <c r="K998" s="23" t="str">
        <f aca="false">IF(A998="","",IF(G998&lt;&gt;"",G998,IFERROR(INDEX(Accounts!$D$2:$D$40,MATCH(B998,Accounts!$A$2:$A$40,0)),"Household")))</f>
        <v/>
      </c>
      <c r="L998" s="25" t="str">
        <f aca="false">IF(F998="","",SUMIFS($D$2:$D$3001,$F$2:$F$3001,F998))</f>
        <v/>
      </c>
      <c r="M998" s="23" t="str">
        <f aca="false">IF(A998="","",IF(E998="","Uncategorized",IF(I998="Unknown","Unknown category",IF(AND(I998="Transfer",F998=""),"Transfer needs ID",IF(AND(F998&lt;&gt;"",ABS(N(L998))&gt;0.009),"Unmatched transfer",IF(AND(LEFT(E998,6)="Rental",K998="Household"),"Rental row needs property",""))))))</f>
        <v/>
      </c>
    </row>
    <row r="999" customFormat="false" ht="15" hidden="false" customHeight="false" outlineLevel="0" collapsed="false">
      <c r="A999" s="21"/>
      <c r="D999" s="22"/>
      <c r="I999" s="23" t="str">
        <f aca="false">IF(E999="","",IFERROR(INDEX(Categories!$A$2:$A$200,MATCH(E999,Categories!$B$2:$B$200,0)),"Unknown"))</f>
        <v/>
      </c>
      <c r="J999" s="24" t="str">
        <f aca="false">IF(A999="","",DATE(YEAR(A999),MONTH(A999),1))</f>
        <v/>
      </c>
      <c r="K999" s="23" t="str">
        <f aca="false">IF(A999="","",IF(G999&lt;&gt;"",G999,IFERROR(INDEX(Accounts!$D$2:$D$40,MATCH(B999,Accounts!$A$2:$A$40,0)),"Household")))</f>
        <v/>
      </c>
      <c r="L999" s="25" t="str">
        <f aca="false">IF(F999="","",SUMIFS($D$2:$D$3001,$F$2:$F$3001,F999))</f>
        <v/>
      </c>
      <c r="M999" s="23" t="str">
        <f aca="false">IF(A999="","",IF(E999="","Uncategorized",IF(I999="Unknown","Unknown category",IF(AND(I999="Transfer",F999=""),"Transfer needs ID",IF(AND(F999&lt;&gt;"",ABS(N(L999))&gt;0.009),"Unmatched transfer",IF(AND(LEFT(E999,6)="Rental",K999="Household"),"Rental row needs property",""))))))</f>
        <v/>
      </c>
    </row>
    <row r="1000" customFormat="false" ht="15" hidden="false" customHeight="false" outlineLevel="0" collapsed="false">
      <c r="A1000" s="21"/>
      <c r="D1000" s="22"/>
      <c r="I1000" s="23" t="str">
        <f aca="false">IF(E1000="","",IFERROR(INDEX(Categories!$A$2:$A$200,MATCH(E1000,Categories!$B$2:$B$200,0)),"Unknown"))</f>
        <v/>
      </c>
      <c r="J1000" s="24" t="str">
        <f aca="false">IF(A1000="","",DATE(YEAR(A1000),MONTH(A1000),1))</f>
        <v/>
      </c>
      <c r="K1000" s="23" t="str">
        <f aca="false">IF(A1000="","",IF(G1000&lt;&gt;"",G1000,IFERROR(INDEX(Accounts!$D$2:$D$40,MATCH(B1000,Accounts!$A$2:$A$40,0)),"Household")))</f>
        <v/>
      </c>
      <c r="L1000" s="25" t="str">
        <f aca="false">IF(F1000="","",SUMIFS($D$2:$D$3001,$F$2:$F$3001,F1000))</f>
        <v/>
      </c>
      <c r="M1000" s="23" t="str">
        <f aca="false">IF(A1000="","",IF(E1000="","Uncategorized",IF(I1000="Unknown","Unknown category",IF(AND(I1000="Transfer",F1000=""),"Transfer needs ID",IF(AND(F1000&lt;&gt;"",ABS(N(L1000))&gt;0.009),"Unmatched transfer",IF(AND(LEFT(E1000,6)="Rental",K1000="Household"),"Rental row needs property",""))))))</f>
        <v/>
      </c>
    </row>
    <row r="1001" customFormat="false" ht="15" hidden="false" customHeight="false" outlineLevel="0" collapsed="false">
      <c r="A1001" s="21"/>
      <c r="D1001" s="22"/>
      <c r="I1001" s="23" t="str">
        <f aca="false">IF(E1001="","",IFERROR(INDEX(Categories!$A$2:$A$200,MATCH(E1001,Categories!$B$2:$B$200,0)),"Unknown"))</f>
        <v/>
      </c>
      <c r="J1001" s="24" t="str">
        <f aca="false">IF(A1001="","",DATE(YEAR(A1001),MONTH(A1001),1))</f>
        <v/>
      </c>
      <c r="K1001" s="23" t="str">
        <f aca="false">IF(A1001="","",IF(G1001&lt;&gt;"",G1001,IFERROR(INDEX(Accounts!$D$2:$D$40,MATCH(B1001,Accounts!$A$2:$A$40,0)),"Household")))</f>
        <v/>
      </c>
      <c r="L1001" s="25" t="str">
        <f aca="false">IF(F1001="","",SUMIFS($D$2:$D$3001,$F$2:$F$3001,F1001))</f>
        <v/>
      </c>
      <c r="M1001" s="23" t="str">
        <f aca="false">IF(A1001="","",IF(E1001="","Uncategorized",IF(I1001="Unknown","Unknown category",IF(AND(I1001="Transfer",F1001=""),"Transfer needs ID",IF(AND(F1001&lt;&gt;"",ABS(N(L1001))&gt;0.009),"Unmatched transfer",IF(AND(LEFT(E1001,6)="Rental",K1001="Household"),"Rental row needs property",""))))))</f>
        <v/>
      </c>
    </row>
    <row r="1002" customFormat="false" ht="15" hidden="false" customHeight="false" outlineLevel="0" collapsed="false">
      <c r="A1002" s="21"/>
      <c r="D1002" s="22"/>
      <c r="I1002" s="23" t="str">
        <f aca="false">IF(E1002="","",IFERROR(INDEX(Categories!$A$2:$A$200,MATCH(E1002,Categories!$B$2:$B$200,0)),"Unknown"))</f>
        <v/>
      </c>
      <c r="J1002" s="24" t="str">
        <f aca="false">IF(A1002="","",DATE(YEAR(A1002),MONTH(A1002),1))</f>
        <v/>
      </c>
      <c r="K1002" s="23" t="str">
        <f aca="false">IF(A1002="","",IF(G1002&lt;&gt;"",G1002,IFERROR(INDEX(Accounts!$D$2:$D$40,MATCH(B1002,Accounts!$A$2:$A$40,0)),"Household")))</f>
        <v/>
      </c>
      <c r="L1002" s="25" t="str">
        <f aca="false">IF(F1002="","",SUMIFS($D$2:$D$3001,$F$2:$F$3001,F1002))</f>
        <v/>
      </c>
      <c r="M1002" s="23" t="str">
        <f aca="false">IF(A1002="","",IF(E1002="","Uncategorized",IF(I1002="Unknown","Unknown category",IF(AND(I1002="Transfer",F1002=""),"Transfer needs ID",IF(AND(F1002&lt;&gt;"",ABS(N(L1002))&gt;0.009),"Unmatched transfer",IF(AND(LEFT(E1002,6)="Rental",K1002="Household"),"Rental row needs property",""))))))</f>
        <v/>
      </c>
    </row>
    <row r="1003" customFormat="false" ht="15" hidden="false" customHeight="false" outlineLevel="0" collapsed="false">
      <c r="A1003" s="21"/>
      <c r="D1003" s="22"/>
      <c r="I1003" s="23" t="str">
        <f aca="false">IF(E1003="","",IFERROR(INDEX(Categories!$A$2:$A$200,MATCH(E1003,Categories!$B$2:$B$200,0)),"Unknown"))</f>
        <v/>
      </c>
      <c r="J1003" s="24" t="str">
        <f aca="false">IF(A1003="","",DATE(YEAR(A1003),MONTH(A1003),1))</f>
        <v/>
      </c>
      <c r="K1003" s="23" t="str">
        <f aca="false">IF(A1003="","",IF(G1003&lt;&gt;"",G1003,IFERROR(INDEX(Accounts!$D$2:$D$40,MATCH(B1003,Accounts!$A$2:$A$40,0)),"Household")))</f>
        <v/>
      </c>
      <c r="L1003" s="25" t="str">
        <f aca="false">IF(F1003="","",SUMIFS($D$2:$D$3001,$F$2:$F$3001,F1003))</f>
        <v/>
      </c>
      <c r="M1003" s="23" t="str">
        <f aca="false">IF(A1003="","",IF(E1003="","Uncategorized",IF(I1003="Unknown","Unknown category",IF(AND(I1003="Transfer",F1003=""),"Transfer needs ID",IF(AND(F1003&lt;&gt;"",ABS(N(L1003))&gt;0.009),"Unmatched transfer",IF(AND(LEFT(E1003,6)="Rental",K1003="Household"),"Rental row needs property",""))))))</f>
        <v/>
      </c>
    </row>
    <row r="1004" customFormat="false" ht="15" hidden="false" customHeight="false" outlineLevel="0" collapsed="false">
      <c r="A1004" s="21"/>
      <c r="D1004" s="22"/>
      <c r="I1004" s="23" t="str">
        <f aca="false">IF(E1004="","",IFERROR(INDEX(Categories!$A$2:$A$200,MATCH(E1004,Categories!$B$2:$B$200,0)),"Unknown"))</f>
        <v/>
      </c>
      <c r="J1004" s="24" t="str">
        <f aca="false">IF(A1004="","",DATE(YEAR(A1004),MONTH(A1004),1))</f>
        <v/>
      </c>
      <c r="K1004" s="23" t="str">
        <f aca="false">IF(A1004="","",IF(G1004&lt;&gt;"",G1004,IFERROR(INDEX(Accounts!$D$2:$D$40,MATCH(B1004,Accounts!$A$2:$A$40,0)),"Household")))</f>
        <v/>
      </c>
      <c r="L1004" s="25" t="str">
        <f aca="false">IF(F1004="","",SUMIFS($D$2:$D$3001,$F$2:$F$3001,F1004))</f>
        <v/>
      </c>
      <c r="M1004" s="23" t="str">
        <f aca="false">IF(A1004="","",IF(E1004="","Uncategorized",IF(I1004="Unknown","Unknown category",IF(AND(I1004="Transfer",F1004=""),"Transfer needs ID",IF(AND(F1004&lt;&gt;"",ABS(N(L1004))&gt;0.009),"Unmatched transfer",IF(AND(LEFT(E1004,6)="Rental",K1004="Household"),"Rental row needs property",""))))))</f>
        <v/>
      </c>
    </row>
    <row r="1005" customFormat="false" ht="15" hidden="false" customHeight="false" outlineLevel="0" collapsed="false">
      <c r="A1005" s="21"/>
      <c r="D1005" s="22"/>
      <c r="I1005" s="23" t="str">
        <f aca="false">IF(E1005="","",IFERROR(INDEX(Categories!$A$2:$A$200,MATCH(E1005,Categories!$B$2:$B$200,0)),"Unknown"))</f>
        <v/>
      </c>
      <c r="J1005" s="24" t="str">
        <f aca="false">IF(A1005="","",DATE(YEAR(A1005),MONTH(A1005),1))</f>
        <v/>
      </c>
      <c r="K1005" s="23" t="str">
        <f aca="false">IF(A1005="","",IF(G1005&lt;&gt;"",G1005,IFERROR(INDEX(Accounts!$D$2:$D$40,MATCH(B1005,Accounts!$A$2:$A$40,0)),"Household")))</f>
        <v/>
      </c>
      <c r="L1005" s="25" t="str">
        <f aca="false">IF(F1005="","",SUMIFS($D$2:$D$3001,$F$2:$F$3001,F1005))</f>
        <v/>
      </c>
      <c r="M1005" s="23" t="str">
        <f aca="false">IF(A1005="","",IF(E1005="","Uncategorized",IF(I1005="Unknown","Unknown category",IF(AND(I1005="Transfer",F1005=""),"Transfer needs ID",IF(AND(F1005&lt;&gt;"",ABS(N(L1005))&gt;0.009),"Unmatched transfer",IF(AND(LEFT(E1005,6)="Rental",K1005="Household"),"Rental row needs property",""))))))</f>
        <v/>
      </c>
    </row>
    <row r="1006" customFormat="false" ht="15" hidden="false" customHeight="false" outlineLevel="0" collapsed="false">
      <c r="A1006" s="21"/>
      <c r="D1006" s="22"/>
      <c r="I1006" s="23" t="str">
        <f aca="false">IF(E1006="","",IFERROR(INDEX(Categories!$A$2:$A$200,MATCH(E1006,Categories!$B$2:$B$200,0)),"Unknown"))</f>
        <v/>
      </c>
      <c r="J1006" s="24" t="str">
        <f aca="false">IF(A1006="","",DATE(YEAR(A1006),MONTH(A1006),1))</f>
        <v/>
      </c>
      <c r="K1006" s="23" t="str">
        <f aca="false">IF(A1006="","",IF(G1006&lt;&gt;"",G1006,IFERROR(INDEX(Accounts!$D$2:$D$40,MATCH(B1006,Accounts!$A$2:$A$40,0)),"Household")))</f>
        <v/>
      </c>
      <c r="L1006" s="25" t="str">
        <f aca="false">IF(F1006="","",SUMIFS($D$2:$D$3001,$F$2:$F$3001,F1006))</f>
        <v/>
      </c>
      <c r="M1006" s="23" t="str">
        <f aca="false">IF(A1006="","",IF(E1006="","Uncategorized",IF(I1006="Unknown","Unknown category",IF(AND(I1006="Transfer",F1006=""),"Transfer needs ID",IF(AND(F1006&lt;&gt;"",ABS(N(L1006))&gt;0.009),"Unmatched transfer",IF(AND(LEFT(E1006,6)="Rental",K1006="Household"),"Rental row needs property",""))))))</f>
        <v/>
      </c>
    </row>
    <row r="1007" customFormat="false" ht="15" hidden="false" customHeight="false" outlineLevel="0" collapsed="false">
      <c r="A1007" s="21"/>
      <c r="D1007" s="22"/>
      <c r="I1007" s="23" t="str">
        <f aca="false">IF(E1007="","",IFERROR(INDEX(Categories!$A$2:$A$200,MATCH(E1007,Categories!$B$2:$B$200,0)),"Unknown"))</f>
        <v/>
      </c>
      <c r="J1007" s="24" t="str">
        <f aca="false">IF(A1007="","",DATE(YEAR(A1007),MONTH(A1007),1))</f>
        <v/>
      </c>
      <c r="K1007" s="23" t="str">
        <f aca="false">IF(A1007="","",IF(G1007&lt;&gt;"",G1007,IFERROR(INDEX(Accounts!$D$2:$D$40,MATCH(B1007,Accounts!$A$2:$A$40,0)),"Household")))</f>
        <v/>
      </c>
      <c r="L1007" s="25" t="str">
        <f aca="false">IF(F1007="","",SUMIFS($D$2:$D$3001,$F$2:$F$3001,F1007))</f>
        <v/>
      </c>
      <c r="M1007" s="23" t="str">
        <f aca="false">IF(A1007="","",IF(E1007="","Uncategorized",IF(I1007="Unknown","Unknown category",IF(AND(I1007="Transfer",F1007=""),"Transfer needs ID",IF(AND(F1007&lt;&gt;"",ABS(N(L1007))&gt;0.009),"Unmatched transfer",IF(AND(LEFT(E1007,6)="Rental",K1007="Household"),"Rental row needs property",""))))))</f>
        <v/>
      </c>
    </row>
    <row r="1008" customFormat="false" ht="15" hidden="false" customHeight="false" outlineLevel="0" collapsed="false">
      <c r="A1008" s="21"/>
      <c r="D1008" s="22"/>
      <c r="I1008" s="23" t="str">
        <f aca="false">IF(E1008="","",IFERROR(INDEX(Categories!$A$2:$A$200,MATCH(E1008,Categories!$B$2:$B$200,0)),"Unknown"))</f>
        <v/>
      </c>
      <c r="J1008" s="24" t="str">
        <f aca="false">IF(A1008="","",DATE(YEAR(A1008),MONTH(A1008),1))</f>
        <v/>
      </c>
      <c r="K1008" s="23" t="str">
        <f aca="false">IF(A1008="","",IF(G1008&lt;&gt;"",G1008,IFERROR(INDEX(Accounts!$D$2:$D$40,MATCH(B1008,Accounts!$A$2:$A$40,0)),"Household")))</f>
        <v/>
      </c>
      <c r="L1008" s="25" t="str">
        <f aca="false">IF(F1008="","",SUMIFS($D$2:$D$3001,$F$2:$F$3001,F1008))</f>
        <v/>
      </c>
      <c r="M1008" s="23" t="str">
        <f aca="false">IF(A1008="","",IF(E1008="","Uncategorized",IF(I1008="Unknown","Unknown category",IF(AND(I1008="Transfer",F1008=""),"Transfer needs ID",IF(AND(F1008&lt;&gt;"",ABS(N(L1008))&gt;0.009),"Unmatched transfer",IF(AND(LEFT(E1008,6)="Rental",K1008="Household"),"Rental row needs property",""))))))</f>
        <v/>
      </c>
    </row>
    <row r="1009" customFormat="false" ht="15" hidden="false" customHeight="false" outlineLevel="0" collapsed="false">
      <c r="A1009" s="21"/>
      <c r="D1009" s="22"/>
      <c r="I1009" s="23" t="str">
        <f aca="false">IF(E1009="","",IFERROR(INDEX(Categories!$A$2:$A$200,MATCH(E1009,Categories!$B$2:$B$200,0)),"Unknown"))</f>
        <v/>
      </c>
      <c r="J1009" s="24" t="str">
        <f aca="false">IF(A1009="","",DATE(YEAR(A1009),MONTH(A1009),1))</f>
        <v/>
      </c>
      <c r="K1009" s="23" t="str">
        <f aca="false">IF(A1009="","",IF(G1009&lt;&gt;"",G1009,IFERROR(INDEX(Accounts!$D$2:$D$40,MATCH(B1009,Accounts!$A$2:$A$40,0)),"Household")))</f>
        <v/>
      </c>
      <c r="L1009" s="25" t="str">
        <f aca="false">IF(F1009="","",SUMIFS($D$2:$D$3001,$F$2:$F$3001,F1009))</f>
        <v/>
      </c>
      <c r="M1009" s="23" t="str">
        <f aca="false">IF(A1009="","",IF(E1009="","Uncategorized",IF(I1009="Unknown","Unknown category",IF(AND(I1009="Transfer",F1009=""),"Transfer needs ID",IF(AND(F1009&lt;&gt;"",ABS(N(L1009))&gt;0.009),"Unmatched transfer",IF(AND(LEFT(E1009,6)="Rental",K1009="Household"),"Rental row needs property",""))))))</f>
        <v/>
      </c>
    </row>
    <row r="1010" customFormat="false" ht="15" hidden="false" customHeight="false" outlineLevel="0" collapsed="false">
      <c r="A1010" s="21"/>
      <c r="D1010" s="22"/>
      <c r="I1010" s="23" t="str">
        <f aca="false">IF(E1010="","",IFERROR(INDEX(Categories!$A$2:$A$200,MATCH(E1010,Categories!$B$2:$B$200,0)),"Unknown"))</f>
        <v/>
      </c>
      <c r="J1010" s="24" t="str">
        <f aca="false">IF(A1010="","",DATE(YEAR(A1010),MONTH(A1010),1))</f>
        <v/>
      </c>
      <c r="K1010" s="23" t="str">
        <f aca="false">IF(A1010="","",IF(G1010&lt;&gt;"",G1010,IFERROR(INDEX(Accounts!$D$2:$D$40,MATCH(B1010,Accounts!$A$2:$A$40,0)),"Household")))</f>
        <v/>
      </c>
      <c r="L1010" s="25" t="str">
        <f aca="false">IF(F1010="","",SUMIFS($D$2:$D$3001,$F$2:$F$3001,F1010))</f>
        <v/>
      </c>
      <c r="M1010" s="23" t="str">
        <f aca="false">IF(A1010="","",IF(E1010="","Uncategorized",IF(I1010="Unknown","Unknown category",IF(AND(I1010="Transfer",F1010=""),"Transfer needs ID",IF(AND(F1010&lt;&gt;"",ABS(N(L1010))&gt;0.009),"Unmatched transfer",IF(AND(LEFT(E1010,6)="Rental",K1010="Household"),"Rental row needs property",""))))))</f>
        <v/>
      </c>
    </row>
    <row r="1011" customFormat="false" ht="15" hidden="false" customHeight="false" outlineLevel="0" collapsed="false">
      <c r="A1011" s="21"/>
      <c r="D1011" s="22"/>
      <c r="I1011" s="23" t="str">
        <f aca="false">IF(E1011="","",IFERROR(INDEX(Categories!$A$2:$A$200,MATCH(E1011,Categories!$B$2:$B$200,0)),"Unknown"))</f>
        <v/>
      </c>
      <c r="J1011" s="24" t="str">
        <f aca="false">IF(A1011="","",DATE(YEAR(A1011),MONTH(A1011),1))</f>
        <v/>
      </c>
      <c r="K1011" s="23" t="str">
        <f aca="false">IF(A1011="","",IF(G1011&lt;&gt;"",G1011,IFERROR(INDEX(Accounts!$D$2:$D$40,MATCH(B1011,Accounts!$A$2:$A$40,0)),"Household")))</f>
        <v/>
      </c>
      <c r="L1011" s="25" t="str">
        <f aca="false">IF(F1011="","",SUMIFS($D$2:$D$3001,$F$2:$F$3001,F1011))</f>
        <v/>
      </c>
      <c r="M1011" s="23" t="str">
        <f aca="false">IF(A1011="","",IF(E1011="","Uncategorized",IF(I1011="Unknown","Unknown category",IF(AND(I1011="Transfer",F1011=""),"Transfer needs ID",IF(AND(F1011&lt;&gt;"",ABS(N(L1011))&gt;0.009),"Unmatched transfer",IF(AND(LEFT(E1011,6)="Rental",K1011="Household"),"Rental row needs property",""))))))</f>
        <v/>
      </c>
    </row>
    <row r="1012" customFormat="false" ht="15" hidden="false" customHeight="false" outlineLevel="0" collapsed="false">
      <c r="A1012" s="21"/>
      <c r="D1012" s="22"/>
      <c r="I1012" s="23" t="str">
        <f aca="false">IF(E1012="","",IFERROR(INDEX(Categories!$A$2:$A$200,MATCH(E1012,Categories!$B$2:$B$200,0)),"Unknown"))</f>
        <v/>
      </c>
      <c r="J1012" s="24" t="str">
        <f aca="false">IF(A1012="","",DATE(YEAR(A1012),MONTH(A1012),1))</f>
        <v/>
      </c>
      <c r="K1012" s="23" t="str">
        <f aca="false">IF(A1012="","",IF(G1012&lt;&gt;"",G1012,IFERROR(INDEX(Accounts!$D$2:$D$40,MATCH(B1012,Accounts!$A$2:$A$40,0)),"Household")))</f>
        <v/>
      </c>
      <c r="L1012" s="25" t="str">
        <f aca="false">IF(F1012="","",SUMIFS($D$2:$D$3001,$F$2:$F$3001,F1012))</f>
        <v/>
      </c>
      <c r="M1012" s="23" t="str">
        <f aca="false">IF(A1012="","",IF(E1012="","Uncategorized",IF(I1012="Unknown","Unknown category",IF(AND(I1012="Transfer",F1012=""),"Transfer needs ID",IF(AND(F1012&lt;&gt;"",ABS(N(L1012))&gt;0.009),"Unmatched transfer",IF(AND(LEFT(E1012,6)="Rental",K1012="Household"),"Rental row needs property",""))))))</f>
        <v/>
      </c>
    </row>
    <row r="1013" customFormat="false" ht="15" hidden="false" customHeight="false" outlineLevel="0" collapsed="false">
      <c r="A1013" s="21"/>
      <c r="D1013" s="22"/>
      <c r="I1013" s="23" t="str">
        <f aca="false">IF(E1013="","",IFERROR(INDEX(Categories!$A$2:$A$200,MATCH(E1013,Categories!$B$2:$B$200,0)),"Unknown"))</f>
        <v/>
      </c>
      <c r="J1013" s="24" t="str">
        <f aca="false">IF(A1013="","",DATE(YEAR(A1013),MONTH(A1013),1))</f>
        <v/>
      </c>
      <c r="K1013" s="23" t="str">
        <f aca="false">IF(A1013="","",IF(G1013&lt;&gt;"",G1013,IFERROR(INDEX(Accounts!$D$2:$D$40,MATCH(B1013,Accounts!$A$2:$A$40,0)),"Household")))</f>
        <v/>
      </c>
      <c r="L1013" s="25" t="str">
        <f aca="false">IF(F1013="","",SUMIFS($D$2:$D$3001,$F$2:$F$3001,F1013))</f>
        <v/>
      </c>
      <c r="M1013" s="23" t="str">
        <f aca="false">IF(A1013="","",IF(E1013="","Uncategorized",IF(I1013="Unknown","Unknown category",IF(AND(I1013="Transfer",F1013=""),"Transfer needs ID",IF(AND(F1013&lt;&gt;"",ABS(N(L1013))&gt;0.009),"Unmatched transfer",IF(AND(LEFT(E1013,6)="Rental",K1013="Household"),"Rental row needs property",""))))))</f>
        <v/>
      </c>
    </row>
    <row r="1014" customFormat="false" ht="15" hidden="false" customHeight="false" outlineLevel="0" collapsed="false">
      <c r="A1014" s="21"/>
      <c r="D1014" s="22"/>
      <c r="I1014" s="23" t="str">
        <f aca="false">IF(E1014="","",IFERROR(INDEX(Categories!$A$2:$A$200,MATCH(E1014,Categories!$B$2:$B$200,0)),"Unknown"))</f>
        <v/>
      </c>
      <c r="J1014" s="24" t="str">
        <f aca="false">IF(A1014="","",DATE(YEAR(A1014),MONTH(A1014),1))</f>
        <v/>
      </c>
      <c r="K1014" s="23" t="str">
        <f aca="false">IF(A1014="","",IF(G1014&lt;&gt;"",G1014,IFERROR(INDEX(Accounts!$D$2:$D$40,MATCH(B1014,Accounts!$A$2:$A$40,0)),"Household")))</f>
        <v/>
      </c>
      <c r="L1014" s="25" t="str">
        <f aca="false">IF(F1014="","",SUMIFS($D$2:$D$3001,$F$2:$F$3001,F1014))</f>
        <v/>
      </c>
      <c r="M1014" s="23" t="str">
        <f aca="false">IF(A1014="","",IF(E1014="","Uncategorized",IF(I1014="Unknown","Unknown category",IF(AND(I1014="Transfer",F1014=""),"Transfer needs ID",IF(AND(F1014&lt;&gt;"",ABS(N(L1014))&gt;0.009),"Unmatched transfer",IF(AND(LEFT(E1014,6)="Rental",K1014="Household"),"Rental row needs property",""))))))</f>
        <v/>
      </c>
    </row>
    <row r="1015" customFormat="false" ht="15" hidden="false" customHeight="false" outlineLevel="0" collapsed="false">
      <c r="A1015" s="21"/>
      <c r="D1015" s="22"/>
      <c r="I1015" s="23" t="str">
        <f aca="false">IF(E1015="","",IFERROR(INDEX(Categories!$A$2:$A$200,MATCH(E1015,Categories!$B$2:$B$200,0)),"Unknown"))</f>
        <v/>
      </c>
      <c r="J1015" s="24" t="str">
        <f aca="false">IF(A1015="","",DATE(YEAR(A1015),MONTH(A1015),1))</f>
        <v/>
      </c>
      <c r="K1015" s="23" t="str">
        <f aca="false">IF(A1015="","",IF(G1015&lt;&gt;"",G1015,IFERROR(INDEX(Accounts!$D$2:$D$40,MATCH(B1015,Accounts!$A$2:$A$40,0)),"Household")))</f>
        <v/>
      </c>
      <c r="L1015" s="25" t="str">
        <f aca="false">IF(F1015="","",SUMIFS($D$2:$D$3001,$F$2:$F$3001,F1015))</f>
        <v/>
      </c>
      <c r="M1015" s="23" t="str">
        <f aca="false">IF(A1015="","",IF(E1015="","Uncategorized",IF(I1015="Unknown","Unknown category",IF(AND(I1015="Transfer",F1015=""),"Transfer needs ID",IF(AND(F1015&lt;&gt;"",ABS(N(L1015))&gt;0.009),"Unmatched transfer",IF(AND(LEFT(E1015,6)="Rental",K1015="Household"),"Rental row needs property",""))))))</f>
        <v/>
      </c>
    </row>
    <row r="1016" customFormat="false" ht="15" hidden="false" customHeight="false" outlineLevel="0" collapsed="false">
      <c r="A1016" s="21"/>
      <c r="D1016" s="22"/>
      <c r="I1016" s="23" t="str">
        <f aca="false">IF(E1016="","",IFERROR(INDEX(Categories!$A$2:$A$200,MATCH(E1016,Categories!$B$2:$B$200,0)),"Unknown"))</f>
        <v/>
      </c>
      <c r="J1016" s="24" t="str">
        <f aca="false">IF(A1016="","",DATE(YEAR(A1016),MONTH(A1016),1))</f>
        <v/>
      </c>
      <c r="K1016" s="23" t="str">
        <f aca="false">IF(A1016="","",IF(G1016&lt;&gt;"",G1016,IFERROR(INDEX(Accounts!$D$2:$D$40,MATCH(B1016,Accounts!$A$2:$A$40,0)),"Household")))</f>
        <v/>
      </c>
      <c r="L1016" s="25" t="str">
        <f aca="false">IF(F1016="","",SUMIFS($D$2:$D$3001,$F$2:$F$3001,F1016))</f>
        <v/>
      </c>
      <c r="M1016" s="23" t="str">
        <f aca="false">IF(A1016="","",IF(E1016="","Uncategorized",IF(I1016="Unknown","Unknown category",IF(AND(I1016="Transfer",F1016=""),"Transfer needs ID",IF(AND(F1016&lt;&gt;"",ABS(N(L1016))&gt;0.009),"Unmatched transfer",IF(AND(LEFT(E1016,6)="Rental",K1016="Household"),"Rental row needs property",""))))))</f>
        <v/>
      </c>
    </row>
    <row r="1017" customFormat="false" ht="15" hidden="false" customHeight="false" outlineLevel="0" collapsed="false">
      <c r="A1017" s="21"/>
      <c r="D1017" s="22"/>
      <c r="I1017" s="23" t="str">
        <f aca="false">IF(E1017="","",IFERROR(INDEX(Categories!$A$2:$A$200,MATCH(E1017,Categories!$B$2:$B$200,0)),"Unknown"))</f>
        <v/>
      </c>
      <c r="J1017" s="24" t="str">
        <f aca="false">IF(A1017="","",DATE(YEAR(A1017),MONTH(A1017),1))</f>
        <v/>
      </c>
      <c r="K1017" s="23" t="str">
        <f aca="false">IF(A1017="","",IF(G1017&lt;&gt;"",G1017,IFERROR(INDEX(Accounts!$D$2:$D$40,MATCH(B1017,Accounts!$A$2:$A$40,0)),"Household")))</f>
        <v/>
      </c>
      <c r="L1017" s="25" t="str">
        <f aca="false">IF(F1017="","",SUMIFS($D$2:$D$3001,$F$2:$F$3001,F1017))</f>
        <v/>
      </c>
      <c r="M1017" s="23" t="str">
        <f aca="false">IF(A1017="","",IF(E1017="","Uncategorized",IF(I1017="Unknown","Unknown category",IF(AND(I1017="Transfer",F1017=""),"Transfer needs ID",IF(AND(F1017&lt;&gt;"",ABS(N(L1017))&gt;0.009),"Unmatched transfer",IF(AND(LEFT(E1017,6)="Rental",K1017="Household"),"Rental row needs property",""))))))</f>
        <v/>
      </c>
    </row>
    <row r="1018" customFormat="false" ht="15" hidden="false" customHeight="false" outlineLevel="0" collapsed="false">
      <c r="A1018" s="21"/>
      <c r="D1018" s="22"/>
      <c r="I1018" s="23" t="str">
        <f aca="false">IF(E1018="","",IFERROR(INDEX(Categories!$A$2:$A$200,MATCH(E1018,Categories!$B$2:$B$200,0)),"Unknown"))</f>
        <v/>
      </c>
      <c r="J1018" s="24" t="str">
        <f aca="false">IF(A1018="","",DATE(YEAR(A1018),MONTH(A1018),1))</f>
        <v/>
      </c>
      <c r="K1018" s="23" t="str">
        <f aca="false">IF(A1018="","",IF(G1018&lt;&gt;"",G1018,IFERROR(INDEX(Accounts!$D$2:$D$40,MATCH(B1018,Accounts!$A$2:$A$40,0)),"Household")))</f>
        <v/>
      </c>
      <c r="L1018" s="25" t="str">
        <f aca="false">IF(F1018="","",SUMIFS($D$2:$D$3001,$F$2:$F$3001,F1018))</f>
        <v/>
      </c>
      <c r="M1018" s="23" t="str">
        <f aca="false">IF(A1018="","",IF(E1018="","Uncategorized",IF(I1018="Unknown","Unknown category",IF(AND(I1018="Transfer",F1018=""),"Transfer needs ID",IF(AND(F1018&lt;&gt;"",ABS(N(L1018))&gt;0.009),"Unmatched transfer",IF(AND(LEFT(E1018,6)="Rental",K1018="Household"),"Rental row needs property",""))))))</f>
        <v/>
      </c>
    </row>
    <row r="1019" customFormat="false" ht="15" hidden="false" customHeight="false" outlineLevel="0" collapsed="false">
      <c r="A1019" s="21"/>
      <c r="D1019" s="22"/>
      <c r="I1019" s="23" t="str">
        <f aca="false">IF(E1019="","",IFERROR(INDEX(Categories!$A$2:$A$200,MATCH(E1019,Categories!$B$2:$B$200,0)),"Unknown"))</f>
        <v/>
      </c>
      <c r="J1019" s="24" t="str">
        <f aca="false">IF(A1019="","",DATE(YEAR(A1019),MONTH(A1019),1))</f>
        <v/>
      </c>
      <c r="K1019" s="23" t="str">
        <f aca="false">IF(A1019="","",IF(G1019&lt;&gt;"",G1019,IFERROR(INDEX(Accounts!$D$2:$D$40,MATCH(B1019,Accounts!$A$2:$A$40,0)),"Household")))</f>
        <v/>
      </c>
      <c r="L1019" s="25" t="str">
        <f aca="false">IF(F1019="","",SUMIFS($D$2:$D$3001,$F$2:$F$3001,F1019))</f>
        <v/>
      </c>
      <c r="M1019" s="23" t="str">
        <f aca="false">IF(A1019="","",IF(E1019="","Uncategorized",IF(I1019="Unknown","Unknown category",IF(AND(I1019="Transfer",F1019=""),"Transfer needs ID",IF(AND(F1019&lt;&gt;"",ABS(N(L1019))&gt;0.009),"Unmatched transfer",IF(AND(LEFT(E1019,6)="Rental",K1019="Household"),"Rental row needs property",""))))))</f>
        <v/>
      </c>
    </row>
    <row r="1020" customFormat="false" ht="15" hidden="false" customHeight="false" outlineLevel="0" collapsed="false">
      <c r="A1020" s="21"/>
      <c r="D1020" s="22"/>
      <c r="I1020" s="23" t="str">
        <f aca="false">IF(E1020="","",IFERROR(INDEX(Categories!$A$2:$A$200,MATCH(E1020,Categories!$B$2:$B$200,0)),"Unknown"))</f>
        <v/>
      </c>
      <c r="J1020" s="24" t="str">
        <f aca="false">IF(A1020="","",DATE(YEAR(A1020),MONTH(A1020),1))</f>
        <v/>
      </c>
      <c r="K1020" s="23" t="str">
        <f aca="false">IF(A1020="","",IF(G1020&lt;&gt;"",G1020,IFERROR(INDEX(Accounts!$D$2:$D$40,MATCH(B1020,Accounts!$A$2:$A$40,0)),"Household")))</f>
        <v/>
      </c>
      <c r="L1020" s="25" t="str">
        <f aca="false">IF(F1020="","",SUMIFS($D$2:$D$3001,$F$2:$F$3001,F1020))</f>
        <v/>
      </c>
      <c r="M1020" s="23" t="str">
        <f aca="false">IF(A1020="","",IF(E1020="","Uncategorized",IF(I1020="Unknown","Unknown category",IF(AND(I1020="Transfer",F1020=""),"Transfer needs ID",IF(AND(F1020&lt;&gt;"",ABS(N(L1020))&gt;0.009),"Unmatched transfer",IF(AND(LEFT(E1020,6)="Rental",K1020="Household"),"Rental row needs property",""))))))</f>
        <v/>
      </c>
    </row>
    <row r="1021" customFormat="false" ht="15" hidden="false" customHeight="false" outlineLevel="0" collapsed="false">
      <c r="A1021" s="21"/>
      <c r="D1021" s="22"/>
      <c r="I1021" s="23" t="str">
        <f aca="false">IF(E1021="","",IFERROR(INDEX(Categories!$A$2:$A$200,MATCH(E1021,Categories!$B$2:$B$200,0)),"Unknown"))</f>
        <v/>
      </c>
      <c r="J1021" s="24" t="str">
        <f aca="false">IF(A1021="","",DATE(YEAR(A1021),MONTH(A1021),1))</f>
        <v/>
      </c>
      <c r="K1021" s="23" t="str">
        <f aca="false">IF(A1021="","",IF(G1021&lt;&gt;"",G1021,IFERROR(INDEX(Accounts!$D$2:$D$40,MATCH(B1021,Accounts!$A$2:$A$40,0)),"Household")))</f>
        <v/>
      </c>
      <c r="L1021" s="25" t="str">
        <f aca="false">IF(F1021="","",SUMIFS($D$2:$D$3001,$F$2:$F$3001,F1021))</f>
        <v/>
      </c>
      <c r="M1021" s="23" t="str">
        <f aca="false">IF(A1021="","",IF(E1021="","Uncategorized",IF(I1021="Unknown","Unknown category",IF(AND(I1021="Transfer",F1021=""),"Transfer needs ID",IF(AND(F1021&lt;&gt;"",ABS(N(L1021))&gt;0.009),"Unmatched transfer",IF(AND(LEFT(E1021,6)="Rental",K1021="Household"),"Rental row needs property",""))))))</f>
        <v/>
      </c>
    </row>
    <row r="1022" customFormat="false" ht="15" hidden="false" customHeight="false" outlineLevel="0" collapsed="false">
      <c r="A1022" s="21"/>
      <c r="D1022" s="22"/>
      <c r="I1022" s="23" t="str">
        <f aca="false">IF(E1022="","",IFERROR(INDEX(Categories!$A$2:$A$200,MATCH(E1022,Categories!$B$2:$B$200,0)),"Unknown"))</f>
        <v/>
      </c>
      <c r="J1022" s="24" t="str">
        <f aca="false">IF(A1022="","",DATE(YEAR(A1022),MONTH(A1022),1))</f>
        <v/>
      </c>
      <c r="K1022" s="23" t="str">
        <f aca="false">IF(A1022="","",IF(G1022&lt;&gt;"",G1022,IFERROR(INDEX(Accounts!$D$2:$D$40,MATCH(B1022,Accounts!$A$2:$A$40,0)),"Household")))</f>
        <v/>
      </c>
      <c r="L1022" s="25" t="str">
        <f aca="false">IF(F1022="","",SUMIFS($D$2:$D$3001,$F$2:$F$3001,F1022))</f>
        <v/>
      </c>
      <c r="M1022" s="23" t="str">
        <f aca="false">IF(A1022="","",IF(E1022="","Uncategorized",IF(I1022="Unknown","Unknown category",IF(AND(I1022="Transfer",F1022=""),"Transfer needs ID",IF(AND(F1022&lt;&gt;"",ABS(N(L1022))&gt;0.009),"Unmatched transfer",IF(AND(LEFT(E1022,6)="Rental",K1022="Household"),"Rental row needs property",""))))))</f>
        <v/>
      </c>
    </row>
    <row r="1023" customFormat="false" ht="15" hidden="false" customHeight="false" outlineLevel="0" collapsed="false">
      <c r="A1023" s="21"/>
      <c r="D1023" s="22"/>
      <c r="I1023" s="23" t="str">
        <f aca="false">IF(E1023="","",IFERROR(INDEX(Categories!$A$2:$A$200,MATCH(E1023,Categories!$B$2:$B$200,0)),"Unknown"))</f>
        <v/>
      </c>
      <c r="J1023" s="24" t="str">
        <f aca="false">IF(A1023="","",DATE(YEAR(A1023),MONTH(A1023),1))</f>
        <v/>
      </c>
      <c r="K1023" s="23" t="str">
        <f aca="false">IF(A1023="","",IF(G1023&lt;&gt;"",G1023,IFERROR(INDEX(Accounts!$D$2:$D$40,MATCH(B1023,Accounts!$A$2:$A$40,0)),"Household")))</f>
        <v/>
      </c>
      <c r="L1023" s="25" t="str">
        <f aca="false">IF(F1023="","",SUMIFS($D$2:$D$3001,$F$2:$F$3001,F1023))</f>
        <v/>
      </c>
      <c r="M1023" s="23" t="str">
        <f aca="false">IF(A1023="","",IF(E1023="","Uncategorized",IF(I1023="Unknown","Unknown category",IF(AND(I1023="Transfer",F1023=""),"Transfer needs ID",IF(AND(F1023&lt;&gt;"",ABS(N(L1023))&gt;0.009),"Unmatched transfer",IF(AND(LEFT(E1023,6)="Rental",K1023="Household"),"Rental row needs property",""))))))</f>
        <v/>
      </c>
    </row>
    <row r="1024" customFormat="false" ht="15" hidden="false" customHeight="false" outlineLevel="0" collapsed="false">
      <c r="A1024" s="21"/>
      <c r="D1024" s="22"/>
      <c r="I1024" s="23" t="str">
        <f aca="false">IF(E1024="","",IFERROR(INDEX(Categories!$A$2:$A$200,MATCH(E1024,Categories!$B$2:$B$200,0)),"Unknown"))</f>
        <v/>
      </c>
      <c r="J1024" s="24" t="str">
        <f aca="false">IF(A1024="","",DATE(YEAR(A1024),MONTH(A1024),1))</f>
        <v/>
      </c>
      <c r="K1024" s="23" t="str">
        <f aca="false">IF(A1024="","",IF(G1024&lt;&gt;"",G1024,IFERROR(INDEX(Accounts!$D$2:$D$40,MATCH(B1024,Accounts!$A$2:$A$40,0)),"Household")))</f>
        <v/>
      </c>
      <c r="L1024" s="25" t="str">
        <f aca="false">IF(F1024="","",SUMIFS($D$2:$D$3001,$F$2:$F$3001,F1024))</f>
        <v/>
      </c>
      <c r="M1024" s="23" t="str">
        <f aca="false">IF(A1024="","",IF(E1024="","Uncategorized",IF(I1024="Unknown","Unknown category",IF(AND(I1024="Transfer",F1024=""),"Transfer needs ID",IF(AND(F1024&lt;&gt;"",ABS(N(L1024))&gt;0.009),"Unmatched transfer",IF(AND(LEFT(E1024,6)="Rental",K1024="Household"),"Rental row needs property",""))))))</f>
        <v/>
      </c>
    </row>
    <row r="1025" customFormat="false" ht="15" hidden="false" customHeight="false" outlineLevel="0" collapsed="false">
      <c r="A1025" s="21"/>
      <c r="D1025" s="22"/>
      <c r="I1025" s="23" t="str">
        <f aca="false">IF(E1025="","",IFERROR(INDEX(Categories!$A$2:$A$200,MATCH(E1025,Categories!$B$2:$B$200,0)),"Unknown"))</f>
        <v/>
      </c>
      <c r="J1025" s="24" t="str">
        <f aca="false">IF(A1025="","",DATE(YEAR(A1025),MONTH(A1025),1))</f>
        <v/>
      </c>
      <c r="K1025" s="23" t="str">
        <f aca="false">IF(A1025="","",IF(G1025&lt;&gt;"",G1025,IFERROR(INDEX(Accounts!$D$2:$D$40,MATCH(B1025,Accounts!$A$2:$A$40,0)),"Household")))</f>
        <v/>
      </c>
      <c r="L1025" s="25" t="str">
        <f aca="false">IF(F1025="","",SUMIFS($D$2:$D$3001,$F$2:$F$3001,F1025))</f>
        <v/>
      </c>
      <c r="M1025" s="23" t="str">
        <f aca="false">IF(A1025="","",IF(E1025="","Uncategorized",IF(I1025="Unknown","Unknown category",IF(AND(I1025="Transfer",F1025=""),"Transfer needs ID",IF(AND(F1025&lt;&gt;"",ABS(N(L1025))&gt;0.009),"Unmatched transfer",IF(AND(LEFT(E1025,6)="Rental",K1025="Household"),"Rental row needs property",""))))))</f>
        <v/>
      </c>
    </row>
    <row r="1026" customFormat="false" ht="15" hidden="false" customHeight="false" outlineLevel="0" collapsed="false">
      <c r="A1026" s="21"/>
      <c r="D1026" s="22"/>
      <c r="I1026" s="23" t="str">
        <f aca="false">IF(E1026="","",IFERROR(INDEX(Categories!$A$2:$A$200,MATCH(E1026,Categories!$B$2:$B$200,0)),"Unknown"))</f>
        <v/>
      </c>
      <c r="J1026" s="24" t="str">
        <f aca="false">IF(A1026="","",DATE(YEAR(A1026),MONTH(A1026),1))</f>
        <v/>
      </c>
      <c r="K1026" s="23" t="str">
        <f aca="false">IF(A1026="","",IF(G1026&lt;&gt;"",G1026,IFERROR(INDEX(Accounts!$D$2:$D$40,MATCH(B1026,Accounts!$A$2:$A$40,0)),"Household")))</f>
        <v/>
      </c>
      <c r="L1026" s="25" t="str">
        <f aca="false">IF(F1026="","",SUMIFS($D$2:$D$3001,$F$2:$F$3001,F1026))</f>
        <v/>
      </c>
      <c r="M1026" s="23" t="str">
        <f aca="false">IF(A1026="","",IF(E1026="","Uncategorized",IF(I1026="Unknown","Unknown category",IF(AND(I1026="Transfer",F1026=""),"Transfer needs ID",IF(AND(F1026&lt;&gt;"",ABS(N(L1026))&gt;0.009),"Unmatched transfer",IF(AND(LEFT(E1026,6)="Rental",K1026="Household"),"Rental row needs property",""))))))</f>
        <v/>
      </c>
    </row>
    <row r="1027" customFormat="false" ht="15" hidden="false" customHeight="false" outlineLevel="0" collapsed="false">
      <c r="A1027" s="21"/>
      <c r="D1027" s="22"/>
      <c r="I1027" s="23" t="str">
        <f aca="false">IF(E1027="","",IFERROR(INDEX(Categories!$A$2:$A$200,MATCH(E1027,Categories!$B$2:$B$200,0)),"Unknown"))</f>
        <v/>
      </c>
      <c r="J1027" s="24" t="str">
        <f aca="false">IF(A1027="","",DATE(YEAR(A1027),MONTH(A1027),1))</f>
        <v/>
      </c>
      <c r="K1027" s="23" t="str">
        <f aca="false">IF(A1027="","",IF(G1027&lt;&gt;"",G1027,IFERROR(INDEX(Accounts!$D$2:$D$40,MATCH(B1027,Accounts!$A$2:$A$40,0)),"Household")))</f>
        <v/>
      </c>
      <c r="L1027" s="25" t="str">
        <f aca="false">IF(F1027="","",SUMIFS($D$2:$D$3001,$F$2:$F$3001,F1027))</f>
        <v/>
      </c>
      <c r="M1027" s="23" t="str">
        <f aca="false">IF(A1027="","",IF(E1027="","Uncategorized",IF(I1027="Unknown","Unknown category",IF(AND(I1027="Transfer",F1027=""),"Transfer needs ID",IF(AND(F1027&lt;&gt;"",ABS(N(L1027))&gt;0.009),"Unmatched transfer",IF(AND(LEFT(E1027,6)="Rental",K1027="Household"),"Rental row needs property",""))))))</f>
        <v/>
      </c>
    </row>
    <row r="1028" customFormat="false" ht="15" hidden="false" customHeight="false" outlineLevel="0" collapsed="false">
      <c r="A1028" s="21"/>
      <c r="D1028" s="22"/>
      <c r="I1028" s="23" t="str">
        <f aca="false">IF(E1028="","",IFERROR(INDEX(Categories!$A$2:$A$200,MATCH(E1028,Categories!$B$2:$B$200,0)),"Unknown"))</f>
        <v/>
      </c>
      <c r="J1028" s="24" t="str">
        <f aca="false">IF(A1028="","",DATE(YEAR(A1028),MONTH(A1028),1))</f>
        <v/>
      </c>
      <c r="K1028" s="23" t="str">
        <f aca="false">IF(A1028="","",IF(G1028&lt;&gt;"",G1028,IFERROR(INDEX(Accounts!$D$2:$D$40,MATCH(B1028,Accounts!$A$2:$A$40,0)),"Household")))</f>
        <v/>
      </c>
      <c r="L1028" s="25" t="str">
        <f aca="false">IF(F1028="","",SUMIFS($D$2:$D$3001,$F$2:$F$3001,F1028))</f>
        <v/>
      </c>
      <c r="M1028" s="23" t="str">
        <f aca="false">IF(A1028="","",IF(E1028="","Uncategorized",IF(I1028="Unknown","Unknown category",IF(AND(I1028="Transfer",F1028=""),"Transfer needs ID",IF(AND(F1028&lt;&gt;"",ABS(N(L1028))&gt;0.009),"Unmatched transfer",IF(AND(LEFT(E1028,6)="Rental",K1028="Household"),"Rental row needs property",""))))))</f>
        <v/>
      </c>
    </row>
    <row r="1029" customFormat="false" ht="15" hidden="false" customHeight="false" outlineLevel="0" collapsed="false">
      <c r="A1029" s="21"/>
      <c r="D1029" s="22"/>
      <c r="I1029" s="23" t="str">
        <f aca="false">IF(E1029="","",IFERROR(INDEX(Categories!$A$2:$A$200,MATCH(E1029,Categories!$B$2:$B$200,0)),"Unknown"))</f>
        <v/>
      </c>
      <c r="J1029" s="24" t="str">
        <f aca="false">IF(A1029="","",DATE(YEAR(A1029),MONTH(A1029),1))</f>
        <v/>
      </c>
      <c r="K1029" s="23" t="str">
        <f aca="false">IF(A1029="","",IF(G1029&lt;&gt;"",G1029,IFERROR(INDEX(Accounts!$D$2:$D$40,MATCH(B1029,Accounts!$A$2:$A$40,0)),"Household")))</f>
        <v/>
      </c>
      <c r="L1029" s="25" t="str">
        <f aca="false">IF(F1029="","",SUMIFS($D$2:$D$3001,$F$2:$F$3001,F1029))</f>
        <v/>
      </c>
      <c r="M1029" s="23" t="str">
        <f aca="false">IF(A1029="","",IF(E1029="","Uncategorized",IF(I1029="Unknown","Unknown category",IF(AND(I1029="Transfer",F1029=""),"Transfer needs ID",IF(AND(F1029&lt;&gt;"",ABS(N(L1029))&gt;0.009),"Unmatched transfer",IF(AND(LEFT(E1029,6)="Rental",K1029="Household"),"Rental row needs property",""))))))</f>
        <v/>
      </c>
    </row>
    <row r="1030" customFormat="false" ht="15" hidden="false" customHeight="false" outlineLevel="0" collapsed="false">
      <c r="A1030" s="21"/>
      <c r="D1030" s="22"/>
      <c r="I1030" s="23" t="str">
        <f aca="false">IF(E1030="","",IFERROR(INDEX(Categories!$A$2:$A$200,MATCH(E1030,Categories!$B$2:$B$200,0)),"Unknown"))</f>
        <v/>
      </c>
      <c r="J1030" s="24" t="str">
        <f aca="false">IF(A1030="","",DATE(YEAR(A1030),MONTH(A1030),1))</f>
        <v/>
      </c>
      <c r="K1030" s="23" t="str">
        <f aca="false">IF(A1030="","",IF(G1030&lt;&gt;"",G1030,IFERROR(INDEX(Accounts!$D$2:$D$40,MATCH(B1030,Accounts!$A$2:$A$40,0)),"Household")))</f>
        <v/>
      </c>
      <c r="L1030" s="25" t="str">
        <f aca="false">IF(F1030="","",SUMIFS($D$2:$D$3001,$F$2:$F$3001,F1030))</f>
        <v/>
      </c>
      <c r="M1030" s="23" t="str">
        <f aca="false">IF(A1030="","",IF(E1030="","Uncategorized",IF(I1030="Unknown","Unknown category",IF(AND(I1030="Transfer",F1030=""),"Transfer needs ID",IF(AND(F1030&lt;&gt;"",ABS(N(L1030))&gt;0.009),"Unmatched transfer",IF(AND(LEFT(E1030,6)="Rental",K1030="Household"),"Rental row needs property",""))))))</f>
        <v/>
      </c>
    </row>
    <row r="1031" customFormat="false" ht="15" hidden="false" customHeight="false" outlineLevel="0" collapsed="false">
      <c r="A1031" s="21"/>
      <c r="D1031" s="22"/>
      <c r="I1031" s="23" t="str">
        <f aca="false">IF(E1031="","",IFERROR(INDEX(Categories!$A$2:$A$200,MATCH(E1031,Categories!$B$2:$B$200,0)),"Unknown"))</f>
        <v/>
      </c>
      <c r="J1031" s="24" t="str">
        <f aca="false">IF(A1031="","",DATE(YEAR(A1031),MONTH(A1031),1))</f>
        <v/>
      </c>
      <c r="K1031" s="23" t="str">
        <f aca="false">IF(A1031="","",IF(G1031&lt;&gt;"",G1031,IFERROR(INDEX(Accounts!$D$2:$D$40,MATCH(B1031,Accounts!$A$2:$A$40,0)),"Household")))</f>
        <v/>
      </c>
      <c r="L1031" s="25" t="str">
        <f aca="false">IF(F1031="","",SUMIFS($D$2:$D$3001,$F$2:$F$3001,F1031))</f>
        <v/>
      </c>
      <c r="M1031" s="23" t="str">
        <f aca="false">IF(A1031="","",IF(E1031="","Uncategorized",IF(I1031="Unknown","Unknown category",IF(AND(I1031="Transfer",F1031=""),"Transfer needs ID",IF(AND(F1031&lt;&gt;"",ABS(N(L1031))&gt;0.009),"Unmatched transfer",IF(AND(LEFT(E1031,6)="Rental",K1031="Household"),"Rental row needs property",""))))))</f>
        <v/>
      </c>
    </row>
    <row r="1032" customFormat="false" ht="15" hidden="false" customHeight="false" outlineLevel="0" collapsed="false">
      <c r="A1032" s="21"/>
      <c r="D1032" s="22"/>
      <c r="I1032" s="23" t="str">
        <f aca="false">IF(E1032="","",IFERROR(INDEX(Categories!$A$2:$A$200,MATCH(E1032,Categories!$B$2:$B$200,0)),"Unknown"))</f>
        <v/>
      </c>
      <c r="J1032" s="24" t="str">
        <f aca="false">IF(A1032="","",DATE(YEAR(A1032),MONTH(A1032),1))</f>
        <v/>
      </c>
      <c r="K1032" s="23" t="str">
        <f aca="false">IF(A1032="","",IF(G1032&lt;&gt;"",G1032,IFERROR(INDEX(Accounts!$D$2:$D$40,MATCH(B1032,Accounts!$A$2:$A$40,0)),"Household")))</f>
        <v/>
      </c>
      <c r="L1032" s="25" t="str">
        <f aca="false">IF(F1032="","",SUMIFS($D$2:$D$3001,$F$2:$F$3001,F1032))</f>
        <v/>
      </c>
      <c r="M1032" s="23" t="str">
        <f aca="false">IF(A1032="","",IF(E1032="","Uncategorized",IF(I1032="Unknown","Unknown category",IF(AND(I1032="Transfer",F1032=""),"Transfer needs ID",IF(AND(F1032&lt;&gt;"",ABS(N(L1032))&gt;0.009),"Unmatched transfer",IF(AND(LEFT(E1032,6)="Rental",K1032="Household"),"Rental row needs property",""))))))</f>
        <v/>
      </c>
    </row>
    <row r="1033" customFormat="false" ht="15" hidden="false" customHeight="false" outlineLevel="0" collapsed="false">
      <c r="A1033" s="21"/>
      <c r="D1033" s="22"/>
      <c r="I1033" s="23" t="str">
        <f aca="false">IF(E1033="","",IFERROR(INDEX(Categories!$A$2:$A$200,MATCH(E1033,Categories!$B$2:$B$200,0)),"Unknown"))</f>
        <v/>
      </c>
      <c r="J1033" s="24" t="str">
        <f aca="false">IF(A1033="","",DATE(YEAR(A1033),MONTH(A1033),1))</f>
        <v/>
      </c>
      <c r="K1033" s="23" t="str">
        <f aca="false">IF(A1033="","",IF(G1033&lt;&gt;"",G1033,IFERROR(INDEX(Accounts!$D$2:$D$40,MATCH(B1033,Accounts!$A$2:$A$40,0)),"Household")))</f>
        <v/>
      </c>
      <c r="L1033" s="25" t="str">
        <f aca="false">IF(F1033="","",SUMIFS($D$2:$D$3001,$F$2:$F$3001,F1033))</f>
        <v/>
      </c>
      <c r="M1033" s="23" t="str">
        <f aca="false">IF(A1033="","",IF(E1033="","Uncategorized",IF(I1033="Unknown","Unknown category",IF(AND(I1033="Transfer",F1033=""),"Transfer needs ID",IF(AND(F1033&lt;&gt;"",ABS(N(L1033))&gt;0.009),"Unmatched transfer",IF(AND(LEFT(E1033,6)="Rental",K1033="Household"),"Rental row needs property",""))))))</f>
        <v/>
      </c>
    </row>
    <row r="1034" customFormat="false" ht="15" hidden="false" customHeight="false" outlineLevel="0" collapsed="false">
      <c r="A1034" s="21"/>
      <c r="D1034" s="22"/>
      <c r="I1034" s="23" t="str">
        <f aca="false">IF(E1034="","",IFERROR(INDEX(Categories!$A$2:$A$200,MATCH(E1034,Categories!$B$2:$B$200,0)),"Unknown"))</f>
        <v/>
      </c>
      <c r="J1034" s="24" t="str">
        <f aca="false">IF(A1034="","",DATE(YEAR(A1034),MONTH(A1034),1))</f>
        <v/>
      </c>
      <c r="K1034" s="23" t="str">
        <f aca="false">IF(A1034="","",IF(G1034&lt;&gt;"",G1034,IFERROR(INDEX(Accounts!$D$2:$D$40,MATCH(B1034,Accounts!$A$2:$A$40,0)),"Household")))</f>
        <v/>
      </c>
      <c r="L1034" s="25" t="str">
        <f aca="false">IF(F1034="","",SUMIFS($D$2:$D$3001,$F$2:$F$3001,F1034))</f>
        <v/>
      </c>
      <c r="M1034" s="23" t="str">
        <f aca="false">IF(A1034="","",IF(E1034="","Uncategorized",IF(I1034="Unknown","Unknown category",IF(AND(I1034="Transfer",F1034=""),"Transfer needs ID",IF(AND(F1034&lt;&gt;"",ABS(N(L1034))&gt;0.009),"Unmatched transfer",IF(AND(LEFT(E1034,6)="Rental",K1034="Household"),"Rental row needs property",""))))))</f>
        <v/>
      </c>
    </row>
    <row r="1035" customFormat="false" ht="15" hidden="false" customHeight="false" outlineLevel="0" collapsed="false">
      <c r="A1035" s="21"/>
      <c r="D1035" s="22"/>
      <c r="I1035" s="23" t="str">
        <f aca="false">IF(E1035="","",IFERROR(INDEX(Categories!$A$2:$A$200,MATCH(E1035,Categories!$B$2:$B$200,0)),"Unknown"))</f>
        <v/>
      </c>
      <c r="J1035" s="24" t="str">
        <f aca="false">IF(A1035="","",DATE(YEAR(A1035),MONTH(A1035),1))</f>
        <v/>
      </c>
      <c r="K1035" s="23" t="str">
        <f aca="false">IF(A1035="","",IF(G1035&lt;&gt;"",G1035,IFERROR(INDEX(Accounts!$D$2:$D$40,MATCH(B1035,Accounts!$A$2:$A$40,0)),"Household")))</f>
        <v/>
      </c>
      <c r="L1035" s="25" t="str">
        <f aca="false">IF(F1035="","",SUMIFS($D$2:$D$3001,$F$2:$F$3001,F1035))</f>
        <v/>
      </c>
      <c r="M1035" s="23" t="str">
        <f aca="false">IF(A1035="","",IF(E1035="","Uncategorized",IF(I1035="Unknown","Unknown category",IF(AND(I1035="Transfer",F1035=""),"Transfer needs ID",IF(AND(F1035&lt;&gt;"",ABS(N(L1035))&gt;0.009),"Unmatched transfer",IF(AND(LEFT(E1035,6)="Rental",K1035="Household"),"Rental row needs property",""))))))</f>
        <v/>
      </c>
    </row>
    <row r="1036" customFormat="false" ht="15" hidden="false" customHeight="false" outlineLevel="0" collapsed="false">
      <c r="A1036" s="21"/>
      <c r="D1036" s="22"/>
      <c r="I1036" s="23" t="str">
        <f aca="false">IF(E1036="","",IFERROR(INDEX(Categories!$A$2:$A$200,MATCH(E1036,Categories!$B$2:$B$200,0)),"Unknown"))</f>
        <v/>
      </c>
      <c r="J1036" s="24" t="str">
        <f aca="false">IF(A1036="","",DATE(YEAR(A1036),MONTH(A1036),1))</f>
        <v/>
      </c>
      <c r="K1036" s="23" t="str">
        <f aca="false">IF(A1036="","",IF(G1036&lt;&gt;"",G1036,IFERROR(INDEX(Accounts!$D$2:$D$40,MATCH(B1036,Accounts!$A$2:$A$40,0)),"Household")))</f>
        <v/>
      </c>
      <c r="L1036" s="25" t="str">
        <f aca="false">IF(F1036="","",SUMIFS($D$2:$D$3001,$F$2:$F$3001,F1036))</f>
        <v/>
      </c>
      <c r="M1036" s="23" t="str">
        <f aca="false">IF(A1036="","",IF(E1036="","Uncategorized",IF(I1036="Unknown","Unknown category",IF(AND(I1036="Transfer",F1036=""),"Transfer needs ID",IF(AND(F1036&lt;&gt;"",ABS(N(L1036))&gt;0.009),"Unmatched transfer",IF(AND(LEFT(E1036,6)="Rental",K1036="Household"),"Rental row needs property",""))))))</f>
        <v/>
      </c>
    </row>
    <row r="1037" customFormat="false" ht="15" hidden="false" customHeight="false" outlineLevel="0" collapsed="false">
      <c r="A1037" s="21"/>
      <c r="D1037" s="22"/>
      <c r="I1037" s="23" t="str">
        <f aca="false">IF(E1037="","",IFERROR(INDEX(Categories!$A$2:$A$200,MATCH(E1037,Categories!$B$2:$B$200,0)),"Unknown"))</f>
        <v/>
      </c>
      <c r="J1037" s="24" t="str">
        <f aca="false">IF(A1037="","",DATE(YEAR(A1037),MONTH(A1037),1))</f>
        <v/>
      </c>
      <c r="K1037" s="23" t="str">
        <f aca="false">IF(A1037="","",IF(G1037&lt;&gt;"",G1037,IFERROR(INDEX(Accounts!$D$2:$D$40,MATCH(B1037,Accounts!$A$2:$A$40,0)),"Household")))</f>
        <v/>
      </c>
      <c r="L1037" s="25" t="str">
        <f aca="false">IF(F1037="","",SUMIFS($D$2:$D$3001,$F$2:$F$3001,F1037))</f>
        <v/>
      </c>
      <c r="M1037" s="23" t="str">
        <f aca="false">IF(A1037="","",IF(E1037="","Uncategorized",IF(I1037="Unknown","Unknown category",IF(AND(I1037="Transfer",F1037=""),"Transfer needs ID",IF(AND(F1037&lt;&gt;"",ABS(N(L1037))&gt;0.009),"Unmatched transfer",IF(AND(LEFT(E1037,6)="Rental",K1037="Household"),"Rental row needs property",""))))))</f>
        <v/>
      </c>
    </row>
    <row r="1038" customFormat="false" ht="15" hidden="false" customHeight="false" outlineLevel="0" collapsed="false">
      <c r="A1038" s="21"/>
      <c r="D1038" s="22"/>
      <c r="I1038" s="23" t="str">
        <f aca="false">IF(E1038="","",IFERROR(INDEX(Categories!$A$2:$A$200,MATCH(E1038,Categories!$B$2:$B$200,0)),"Unknown"))</f>
        <v/>
      </c>
      <c r="J1038" s="24" t="str">
        <f aca="false">IF(A1038="","",DATE(YEAR(A1038),MONTH(A1038),1))</f>
        <v/>
      </c>
      <c r="K1038" s="23" t="str">
        <f aca="false">IF(A1038="","",IF(G1038&lt;&gt;"",G1038,IFERROR(INDEX(Accounts!$D$2:$D$40,MATCH(B1038,Accounts!$A$2:$A$40,0)),"Household")))</f>
        <v/>
      </c>
      <c r="L1038" s="25" t="str">
        <f aca="false">IF(F1038="","",SUMIFS($D$2:$D$3001,$F$2:$F$3001,F1038))</f>
        <v/>
      </c>
      <c r="M1038" s="23" t="str">
        <f aca="false">IF(A1038="","",IF(E1038="","Uncategorized",IF(I1038="Unknown","Unknown category",IF(AND(I1038="Transfer",F1038=""),"Transfer needs ID",IF(AND(F1038&lt;&gt;"",ABS(N(L1038))&gt;0.009),"Unmatched transfer",IF(AND(LEFT(E1038,6)="Rental",K1038="Household"),"Rental row needs property",""))))))</f>
        <v/>
      </c>
    </row>
    <row r="1039" customFormat="false" ht="15" hidden="false" customHeight="false" outlineLevel="0" collapsed="false">
      <c r="A1039" s="21"/>
      <c r="D1039" s="22"/>
      <c r="I1039" s="23" t="str">
        <f aca="false">IF(E1039="","",IFERROR(INDEX(Categories!$A$2:$A$200,MATCH(E1039,Categories!$B$2:$B$200,0)),"Unknown"))</f>
        <v/>
      </c>
      <c r="J1039" s="24" t="str">
        <f aca="false">IF(A1039="","",DATE(YEAR(A1039),MONTH(A1039),1))</f>
        <v/>
      </c>
      <c r="K1039" s="23" t="str">
        <f aca="false">IF(A1039="","",IF(G1039&lt;&gt;"",G1039,IFERROR(INDEX(Accounts!$D$2:$D$40,MATCH(B1039,Accounts!$A$2:$A$40,0)),"Household")))</f>
        <v/>
      </c>
      <c r="L1039" s="25" t="str">
        <f aca="false">IF(F1039="","",SUMIFS($D$2:$D$3001,$F$2:$F$3001,F1039))</f>
        <v/>
      </c>
      <c r="M1039" s="23" t="str">
        <f aca="false">IF(A1039="","",IF(E1039="","Uncategorized",IF(I1039="Unknown","Unknown category",IF(AND(I1039="Transfer",F1039=""),"Transfer needs ID",IF(AND(F1039&lt;&gt;"",ABS(N(L1039))&gt;0.009),"Unmatched transfer",IF(AND(LEFT(E1039,6)="Rental",K1039="Household"),"Rental row needs property",""))))))</f>
        <v/>
      </c>
    </row>
    <row r="1040" customFormat="false" ht="15" hidden="false" customHeight="false" outlineLevel="0" collapsed="false">
      <c r="A1040" s="21"/>
      <c r="D1040" s="22"/>
      <c r="I1040" s="23" t="str">
        <f aca="false">IF(E1040="","",IFERROR(INDEX(Categories!$A$2:$A$200,MATCH(E1040,Categories!$B$2:$B$200,0)),"Unknown"))</f>
        <v/>
      </c>
      <c r="J1040" s="24" t="str">
        <f aca="false">IF(A1040="","",DATE(YEAR(A1040),MONTH(A1040),1))</f>
        <v/>
      </c>
      <c r="K1040" s="23" t="str">
        <f aca="false">IF(A1040="","",IF(G1040&lt;&gt;"",G1040,IFERROR(INDEX(Accounts!$D$2:$D$40,MATCH(B1040,Accounts!$A$2:$A$40,0)),"Household")))</f>
        <v/>
      </c>
      <c r="L1040" s="25" t="str">
        <f aca="false">IF(F1040="","",SUMIFS($D$2:$D$3001,$F$2:$F$3001,F1040))</f>
        <v/>
      </c>
      <c r="M1040" s="23" t="str">
        <f aca="false">IF(A1040="","",IF(E1040="","Uncategorized",IF(I1040="Unknown","Unknown category",IF(AND(I1040="Transfer",F1040=""),"Transfer needs ID",IF(AND(F1040&lt;&gt;"",ABS(N(L1040))&gt;0.009),"Unmatched transfer",IF(AND(LEFT(E1040,6)="Rental",K1040="Household"),"Rental row needs property",""))))))</f>
        <v/>
      </c>
    </row>
    <row r="1041" customFormat="false" ht="15" hidden="false" customHeight="false" outlineLevel="0" collapsed="false">
      <c r="A1041" s="21"/>
      <c r="D1041" s="22"/>
      <c r="I1041" s="23" t="str">
        <f aca="false">IF(E1041="","",IFERROR(INDEX(Categories!$A$2:$A$200,MATCH(E1041,Categories!$B$2:$B$200,0)),"Unknown"))</f>
        <v/>
      </c>
      <c r="J1041" s="24" t="str">
        <f aca="false">IF(A1041="","",DATE(YEAR(A1041),MONTH(A1041),1))</f>
        <v/>
      </c>
      <c r="K1041" s="23" t="str">
        <f aca="false">IF(A1041="","",IF(G1041&lt;&gt;"",G1041,IFERROR(INDEX(Accounts!$D$2:$D$40,MATCH(B1041,Accounts!$A$2:$A$40,0)),"Household")))</f>
        <v/>
      </c>
      <c r="L1041" s="25" t="str">
        <f aca="false">IF(F1041="","",SUMIFS($D$2:$D$3001,$F$2:$F$3001,F1041))</f>
        <v/>
      </c>
      <c r="M1041" s="23" t="str">
        <f aca="false">IF(A1041="","",IF(E1041="","Uncategorized",IF(I1041="Unknown","Unknown category",IF(AND(I1041="Transfer",F1041=""),"Transfer needs ID",IF(AND(F1041&lt;&gt;"",ABS(N(L1041))&gt;0.009),"Unmatched transfer",IF(AND(LEFT(E1041,6)="Rental",K1041="Household"),"Rental row needs property",""))))))</f>
        <v/>
      </c>
    </row>
    <row r="1042" customFormat="false" ht="15" hidden="false" customHeight="false" outlineLevel="0" collapsed="false">
      <c r="A1042" s="21"/>
      <c r="D1042" s="22"/>
      <c r="I1042" s="23" t="str">
        <f aca="false">IF(E1042="","",IFERROR(INDEX(Categories!$A$2:$A$200,MATCH(E1042,Categories!$B$2:$B$200,0)),"Unknown"))</f>
        <v/>
      </c>
      <c r="J1042" s="24" t="str">
        <f aca="false">IF(A1042="","",DATE(YEAR(A1042),MONTH(A1042),1))</f>
        <v/>
      </c>
      <c r="K1042" s="23" t="str">
        <f aca="false">IF(A1042="","",IF(G1042&lt;&gt;"",G1042,IFERROR(INDEX(Accounts!$D$2:$D$40,MATCH(B1042,Accounts!$A$2:$A$40,0)),"Household")))</f>
        <v/>
      </c>
      <c r="L1042" s="25" t="str">
        <f aca="false">IF(F1042="","",SUMIFS($D$2:$D$3001,$F$2:$F$3001,F1042))</f>
        <v/>
      </c>
      <c r="M1042" s="23" t="str">
        <f aca="false">IF(A1042="","",IF(E1042="","Uncategorized",IF(I1042="Unknown","Unknown category",IF(AND(I1042="Transfer",F1042=""),"Transfer needs ID",IF(AND(F1042&lt;&gt;"",ABS(N(L1042))&gt;0.009),"Unmatched transfer",IF(AND(LEFT(E1042,6)="Rental",K1042="Household"),"Rental row needs property",""))))))</f>
        <v/>
      </c>
    </row>
    <row r="1043" customFormat="false" ht="15" hidden="false" customHeight="false" outlineLevel="0" collapsed="false">
      <c r="A1043" s="21"/>
      <c r="D1043" s="22"/>
      <c r="I1043" s="23" t="str">
        <f aca="false">IF(E1043="","",IFERROR(INDEX(Categories!$A$2:$A$200,MATCH(E1043,Categories!$B$2:$B$200,0)),"Unknown"))</f>
        <v/>
      </c>
      <c r="J1043" s="24" t="str">
        <f aca="false">IF(A1043="","",DATE(YEAR(A1043),MONTH(A1043),1))</f>
        <v/>
      </c>
      <c r="K1043" s="23" t="str">
        <f aca="false">IF(A1043="","",IF(G1043&lt;&gt;"",G1043,IFERROR(INDEX(Accounts!$D$2:$D$40,MATCH(B1043,Accounts!$A$2:$A$40,0)),"Household")))</f>
        <v/>
      </c>
      <c r="L1043" s="25" t="str">
        <f aca="false">IF(F1043="","",SUMIFS($D$2:$D$3001,$F$2:$F$3001,F1043))</f>
        <v/>
      </c>
      <c r="M1043" s="23" t="str">
        <f aca="false">IF(A1043="","",IF(E1043="","Uncategorized",IF(I1043="Unknown","Unknown category",IF(AND(I1043="Transfer",F1043=""),"Transfer needs ID",IF(AND(F1043&lt;&gt;"",ABS(N(L1043))&gt;0.009),"Unmatched transfer",IF(AND(LEFT(E1043,6)="Rental",K1043="Household"),"Rental row needs property",""))))))</f>
        <v/>
      </c>
    </row>
    <row r="1044" customFormat="false" ht="15" hidden="false" customHeight="false" outlineLevel="0" collapsed="false">
      <c r="A1044" s="21"/>
      <c r="D1044" s="22"/>
      <c r="I1044" s="23" t="str">
        <f aca="false">IF(E1044="","",IFERROR(INDEX(Categories!$A$2:$A$200,MATCH(E1044,Categories!$B$2:$B$200,0)),"Unknown"))</f>
        <v/>
      </c>
      <c r="J1044" s="24" t="str">
        <f aca="false">IF(A1044="","",DATE(YEAR(A1044),MONTH(A1044),1))</f>
        <v/>
      </c>
      <c r="K1044" s="23" t="str">
        <f aca="false">IF(A1044="","",IF(G1044&lt;&gt;"",G1044,IFERROR(INDEX(Accounts!$D$2:$D$40,MATCH(B1044,Accounts!$A$2:$A$40,0)),"Household")))</f>
        <v/>
      </c>
      <c r="L1044" s="25" t="str">
        <f aca="false">IF(F1044="","",SUMIFS($D$2:$D$3001,$F$2:$F$3001,F1044))</f>
        <v/>
      </c>
      <c r="M1044" s="23" t="str">
        <f aca="false">IF(A1044="","",IF(E1044="","Uncategorized",IF(I1044="Unknown","Unknown category",IF(AND(I1044="Transfer",F1044=""),"Transfer needs ID",IF(AND(F1044&lt;&gt;"",ABS(N(L1044))&gt;0.009),"Unmatched transfer",IF(AND(LEFT(E1044,6)="Rental",K1044="Household"),"Rental row needs property",""))))))</f>
        <v/>
      </c>
    </row>
    <row r="1045" customFormat="false" ht="15" hidden="false" customHeight="false" outlineLevel="0" collapsed="false">
      <c r="A1045" s="21"/>
      <c r="D1045" s="22"/>
      <c r="I1045" s="23" t="str">
        <f aca="false">IF(E1045="","",IFERROR(INDEX(Categories!$A$2:$A$200,MATCH(E1045,Categories!$B$2:$B$200,0)),"Unknown"))</f>
        <v/>
      </c>
      <c r="J1045" s="24" t="str">
        <f aca="false">IF(A1045="","",DATE(YEAR(A1045),MONTH(A1045),1))</f>
        <v/>
      </c>
      <c r="K1045" s="23" t="str">
        <f aca="false">IF(A1045="","",IF(G1045&lt;&gt;"",G1045,IFERROR(INDEX(Accounts!$D$2:$D$40,MATCH(B1045,Accounts!$A$2:$A$40,0)),"Household")))</f>
        <v/>
      </c>
      <c r="L1045" s="25" t="str">
        <f aca="false">IF(F1045="","",SUMIFS($D$2:$D$3001,$F$2:$F$3001,F1045))</f>
        <v/>
      </c>
      <c r="M1045" s="23" t="str">
        <f aca="false">IF(A1045="","",IF(E1045="","Uncategorized",IF(I1045="Unknown","Unknown category",IF(AND(I1045="Transfer",F1045=""),"Transfer needs ID",IF(AND(F1045&lt;&gt;"",ABS(N(L1045))&gt;0.009),"Unmatched transfer",IF(AND(LEFT(E1045,6)="Rental",K1045="Household"),"Rental row needs property",""))))))</f>
        <v/>
      </c>
    </row>
    <row r="1046" customFormat="false" ht="15" hidden="false" customHeight="false" outlineLevel="0" collapsed="false">
      <c r="A1046" s="21"/>
      <c r="D1046" s="22"/>
      <c r="I1046" s="23" t="str">
        <f aca="false">IF(E1046="","",IFERROR(INDEX(Categories!$A$2:$A$200,MATCH(E1046,Categories!$B$2:$B$200,0)),"Unknown"))</f>
        <v/>
      </c>
      <c r="J1046" s="24" t="str">
        <f aca="false">IF(A1046="","",DATE(YEAR(A1046),MONTH(A1046),1))</f>
        <v/>
      </c>
      <c r="K1046" s="23" t="str">
        <f aca="false">IF(A1046="","",IF(G1046&lt;&gt;"",G1046,IFERROR(INDEX(Accounts!$D$2:$D$40,MATCH(B1046,Accounts!$A$2:$A$40,0)),"Household")))</f>
        <v/>
      </c>
      <c r="L1046" s="25" t="str">
        <f aca="false">IF(F1046="","",SUMIFS($D$2:$D$3001,$F$2:$F$3001,F1046))</f>
        <v/>
      </c>
      <c r="M1046" s="23" t="str">
        <f aca="false">IF(A1046="","",IF(E1046="","Uncategorized",IF(I1046="Unknown","Unknown category",IF(AND(I1046="Transfer",F1046=""),"Transfer needs ID",IF(AND(F1046&lt;&gt;"",ABS(N(L1046))&gt;0.009),"Unmatched transfer",IF(AND(LEFT(E1046,6)="Rental",K1046="Household"),"Rental row needs property",""))))))</f>
        <v/>
      </c>
    </row>
    <row r="1047" customFormat="false" ht="15" hidden="false" customHeight="false" outlineLevel="0" collapsed="false">
      <c r="A1047" s="21"/>
      <c r="D1047" s="22"/>
      <c r="I1047" s="23" t="str">
        <f aca="false">IF(E1047="","",IFERROR(INDEX(Categories!$A$2:$A$200,MATCH(E1047,Categories!$B$2:$B$200,0)),"Unknown"))</f>
        <v/>
      </c>
      <c r="J1047" s="24" t="str">
        <f aca="false">IF(A1047="","",DATE(YEAR(A1047),MONTH(A1047),1))</f>
        <v/>
      </c>
      <c r="K1047" s="23" t="str">
        <f aca="false">IF(A1047="","",IF(G1047&lt;&gt;"",G1047,IFERROR(INDEX(Accounts!$D$2:$D$40,MATCH(B1047,Accounts!$A$2:$A$40,0)),"Household")))</f>
        <v/>
      </c>
      <c r="L1047" s="25" t="str">
        <f aca="false">IF(F1047="","",SUMIFS($D$2:$D$3001,$F$2:$F$3001,F1047))</f>
        <v/>
      </c>
      <c r="M1047" s="23" t="str">
        <f aca="false">IF(A1047="","",IF(E1047="","Uncategorized",IF(I1047="Unknown","Unknown category",IF(AND(I1047="Transfer",F1047=""),"Transfer needs ID",IF(AND(F1047&lt;&gt;"",ABS(N(L1047))&gt;0.009),"Unmatched transfer",IF(AND(LEFT(E1047,6)="Rental",K1047="Household"),"Rental row needs property",""))))))</f>
        <v/>
      </c>
    </row>
    <row r="1048" customFormat="false" ht="15" hidden="false" customHeight="false" outlineLevel="0" collapsed="false">
      <c r="A1048" s="21"/>
      <c r="D1048" s="22"/>
      <c r="I1048" s="23" t="str">
        <f aca="false">IF(E1048="","",IFERROR(INDEX(Categories!$A$2:$A$200,MATCH(E1048,Categories!$B$2:$B$200,0)),"Unknown"))</f>
        <v/>
      </c>
      <c r="J1048" s="24" t="str">
        <f aca="false">IF(A1048="","",DATE(YEAR(A1048),MONTH(A1048),1))</f>
        <v/>
      </c>
      <c r="K1048" s="23" t="str">
        <f aca="false">IF(A1048="","",IF(G1048&lt;&gt;"",G1048,IFERROR(INDEX(Accounts!$D$2:$D$40,MATCH(B1048,Accounts!$A$2:$A$40,0)),"Household")))</f>
        <v/>
      </c>
      <c r="L1048" s="25" t="str">
        <f aca="false">IF(F1048="","",SUMIFS($D$2:$D$3001,$F$2:$F$3001,F1048))</f>
        <v/>
      </c>
      <c r="M1048" s="23" t="str">
        <f aca="false">IF(A1048="","",IF(E1048="","Uncategorized",IF(I1048="Unknown","Unknown category",IF(AND(I1048="Transfer",F1048=""),"Transfer needs ID",IF(AND(F1048&lt;&gt;"",ABS(N(L1048))&gt;0.009),"Unmatched transfer",IF(AND(LEFT(E1048,6)="Rental",K1048="Household"),"Rental row needs property",""))))))</f>
        <v/>
      </c>
    </row>
    <row r="1049" customFormat="false" ht="15" hidden="false" customHeight="false" outlineLevel="0" collapsed="false">
      <c r="A1049" s="21"/>
      <c r="D1049" s="22"/>
      <c r="I1049" s="23" t="str">
        <f aca="false">IF(E1049="","",IFERROR(INDEX(Categories!$A$2:$A$200,MATCH(E1049,Categories!$B$2:$B$200,0)),"Unknown"))</f>
        <v/>
      </c>
      <c r="J1049" s="24" t="str">
        <f aca="false">IF(A1049="","",DATE(YEAR(A1049),MONTH(A1049),1))</f>
        <v/>
      </c>
      <c r="K1049" s="23" t="str">
        <f aca="false">IF(A1049="","",IF(G1049&lt;&gt;"",G1049,IFERROR(INDEX(Accounts!$D$2:$D$40,MATCH(B1049,Accounts!$A$2:$A$40,0)),"Household")))</f>
        <v/>
      </c>
      <c r="L1049" s="25" t="str">
        <f aca="false">IF(F1049="","",SUMIFS($D$2:$D$3001,$F$2:$F$3001,F1049))</f>
        <v/>
      </c>
      <c r="M1049" s="23" t="str">
        <f aca="false">IF(A1049="","",IF(E1049="","Uncategorized",IF(I1049="Unknown","Unknown category",IF(AND(I1049="Transfer",F1049=""),"Transfer needs ID",IF(AND(F1049&lt;&gt;"",ABS(N(L1049))&gt;0.009),"Unmatched transfer",IF(AND(LEFT(E1049,6)="Rental",K1049="Household"),"Rental row needs property",""))))))</f>
        <v/>
      </c>
    </row>
    <row r="1050" customFormat="false" ht="15" hidden="false" customHeight="false" outlineLevel="0" collapsed="false">
      <c r="A1050" s="21"/>
      <c r="D1050" s="22"/>
      <c r="I1050" s="23" t="str">
        <f aca="false">IF(E1050="","",IFERROR(INDEX(Categories!$A$2:$A$200,MATCH(E1050,Categories!$B$2:$B$200,0)),"Unknown"))</f>
        <v/>
      </c>
      <c r="J1050" s="24" t="str">
        <f aca="false">IF(A1050="","",DATE(YEAR(A1050),MONTH(A1050),1))</f>
        <v/>
      </c>
      <c r="K1050" s="23" t="str">
        <f aca="false">IF(A1050="","",IF(G1050&lt;&gt;"",G1050,IFERROR(INDEX(Accounts!$D$2:$D$40,MATCH(B1050,Accounts!$A$2:$A$40,0)),"Household")))</f>
        <v/>
      </c>
      <c r="L1050" s="25" t="str">
        <f aca="false">IF(F1050="","",SUMIFS($D$2:$D$3001,$F$2:$F$3001,F1050))</f>
        <v/>
      </c>
      <c r="M1050" s="23" t="str">
        <f aca="false">IF(A1050="","",IF(E1050="","Uncategorized",IF(I1050="Unknown","Unknown category",IF(AND(I1050="Transfer",F1050=""),"Transfer needs ID",IF(AND(F1050&lt;&gt;"",ABS(N(L1050))&gt;0.009),"Unmatched transfer",IF(AND(LEFT(E1050,6)="Rental",K1050="Household"),"Rental row needs property",""))))))</f>
        <v/>
      </c>
    </row>
    <row r="1051" customFormat="false" ht="15" hidden="false" customHeight="false" outlineLevel="0" collapsed="false">
      <c r="A1051" s="21"/>
      <c r="D1051" s="22"/>
      <c r="I1051" s="23" t="str">
        <f aca="false">IF(E1051="","",IFERROR(INDEX(Categories!$A$2:$A$200,MATCH(E1051,Categories!$B$2:$B$200,0)),"Unknown"))</f>
        <v/>
      </c>
      <c r="J1051" s="24" t="str">
        <f aca="false">IF(A1051="","",DATE(YEAR(A1051),MONTH(A1051),1))</f>
        <v/>
      </c>
      <c r="K1051" s="23" t="str">
        <f aca="false">IF(A1051="","",IF(G1051&lt;&gt;"",G1051,IFERROR(INDEX(Accounts!$D$2:$D$40,MATCH(B1051,Accounts!$A$2:$A$40,0)),"Household")))</f>
        <v/>
      </c>
      <c r="L1051" s="25" t="str">
        <f aca="false">IF(F1051="","",SUMIFS($D$2:$D$3001,$F$2:$F$3001,F1051))</f>
        <v/>
      </c>
      <c r="M1051" s="23" t="str">
        <f aca="false">IF(A1051="","",IF(E1051="","Uncategorized",IF(I1051="Unknown","Unknown category",IF(AND(I1051="Transfer",F1051=""),"Transfer needs ID",IF(AND(F1051&lt;&gt;"",ABS(N(L1051))&gt;0.009),"Unmatched transfer",IF(AND(LEFT(E1051,6)="Rental",K1051="Household"),"Rental row needs property",""))))))</f>
        <v/>
      </c>
    </row>
    <row r="1052" customFormat="false" ht="15" hidden="false" customHeight="false" outlineLevel="0" collapsed="false">
      <c r="A1052" s="21"/>
      <c r="D1052" s="22"/>
      <c r="I1052" s="23" t="str">
        <f aca="false">IF(E1052="","",IFERROR(INDEX(Categories!$A$2:$A$200,MATCH(E1052,Categories!$B$2:$B$200,0)),"Unknown"))</f>
        <v/>
      </c>
      <c r="J1052" s="24" t="str">
        <f aca="false">IF(A1052="","",DATE(YEAR(A1052),MONTH(A1052),1))</f>
        <v/>
      </c>
      <c r="K1052" s="23" t="str">
        <f aca="false">IF(A1052="","",IF(G1052&lt;&gt;"",G1052,IFERROR(INDEX(Accounts!$D$2:$D$40,MATCH(B1052,Accounts!$A$2:$A$40,0)),"Household")))</f>
        <v/>
      </c>
      <c r="L1052" s="25" t="str">
        <f aca="false">IF(F1052="","",SUMIFS($D$2:$D$3001,$F$2:$F$3001,F1052))</f>
        <v/>
      </c>
      <c r="M1052" s="23" t="str">
        <f aca="false">IF(A1052="","",IF(E1052="","Uncategorized",IF(I1052="Unknown","Unknown category",IF(AND(I1052="Transfer",F1052=""),"Transfer needs ID",IF(AND(F1052&lt;&gt;"",ABS(N(L1052))&gt;0.009),"Unmatched transfer",IF(AND(LEFT(E1052,6)="Rental",K1052="Household"),"Rental row needs property",""))))))</f>
        <v/>
      </c>
    </row>
    <row r="1053" customFormat="false" ht="15" hidden="false" customHeight="false" outlineLevel="0" collapsed="false">
      <c r="A1053" s="21"/>
      <c r="D1053" s="22"/>
      <c r="I1053" s="23" t="str">
        <f aca="false">IF(E1053="","",IFERROR(INDEX(Categories!$A$2:$A$200,MATCH(E1053,Categories!$B$2:$B$200,0)),"Unknown"))</f>
        <v/>
      </c>
      <c r="J1053" s="24" t="str">
        <f aca="false">IF(A1053="","",DATE(YEAR(A1053),MONTH(A1053),1))</f>
        <v/>
      </c>
      <c r="K1053" s="23" t="str">
        <f aca="false">IF(A1053="","",IF(G1053&lt;&gt;"",G1053,IFERROR(INDEX(Accounts!$D$2:$D$40,MATCH(B1053,Accounts!$A$2:$A$40,0)),"Household")))</f>
        <v/>
      </c>
      <c r="L1053" s="25" t="str">
        <f aca="false">IF(F1053="","",SUMIFS($D$2:$D$3001,$F$2:$F$3001,F1053))</f>
        <v/>
      </c>
      <c r="M1053" s="23" t="str">
        <f aca="false">IF(A1053="","",IF(E1053="","Uncategorized",IF(I1053="Unknown","Unknown category",IF(AND(I1053="Transfer",F1053=""),"Transfer needs ID",IF(AND(F1053&lt;&gt;"",ABS(N(L1053))&gt;0.009),"Unmatched transfer",IF(AND(LEFT(E1053,6)="Rental",K1053="Household"),"Rental row needs property",""))))))</f>
        <v/>
      </c>
    </row>
    <row r="1054" customFormat="false" ht="15" hidden="false" customHeight="false" outlineLevel="0" collapsed="false">
      <c r="A1054" s="21"/>
      <c r="D1054" s="22"/>
      <c r="I1054" s="23" t="str">
        <f aca="false">IF(E1054="","",IFERROR(INDEX(Categories!$A$2:$A$200,MATCH(E1054,Categories!$B$2:$B$200,0)),"Unknown"))</f>
        <v/>
      </c>
      <c r="J1054" s="24" t="str">
        <f aca="false">IF(A1054="","",DATE(YEAR(A1054),MONTH(A1054),1))</f>
        <v/>
      </c>
      <c r="K1054" s="23" t="str">
        <f aca="false">IF(A1054="","",IF(G1054&lt;&gt;"",G1054,IFERROR(INDEX(Accounts!$D$2:$D$40,MATCH(B1054,Accounts!$A$2:$A$40,0)),"Household")))</f>
        <v/>
      </c>
      <c r="L1054" s="25" t="str">
        <f aca="false">IF(F1054="","",SUMIFS($D$2:$D$3001,$F$2:$F$3001,F1054))</f>
        <v/>
      </c>
      <c r="M1054" s="23" t="str">
        <f aca="false">IF(A1054="","",IF(E1054="","Uncategorized",IF(I1054="Unknown","Unknown category",IF(AND(I1054="Transfer",F1054=""),"Transfer needs ID",IF(AND(F1054&lt;&gt;"",ABS(N(L1054))&gt;0.009),"Unmatched transfer",IF(AND(LEFT(E1054,6)="Rental",K1054="Household"),"Rental row needs property",""))))))</f>
        <v/>
      </c>
    </row>
    <row r="1055" customFormat="false" ht="15" hidden="false" customHeight="false" outlineLevel="0" collapsed="false">
      <c r="A1055" s="21"/>
      <c r="D1055" s="22"/>
      <c r="I1055" s="23" t="str">
        <f aca="false">IF(E1055="","",IFERROR(INDEX(Categories!$A$2:$A$200,MATCH(E1055,Categories!$B$2:$B$200,0)),"Unknown"))</f>
        <v/>
      </c>
      <c r="J1055" s="24" t="str">
        <f aca="false">IF(A1055="","",DATE(YEAR(A1055),MONTH(A1055),1))</f>
        <v/>
      </c>
      <c r="K1055" s="23" t="str">
        <f aca="false">IF(A1055="","",IF(G1055&lt;&gt;"",G1055,IFERROR(INDEX(Accounts!$D$2:$D$40,MATCH(B1055,Accounts!$A$2:$A$40,0)),"Household")))</f>
        <v/>
      </c>
      <c r="L1055" s="25" t="str">
        <f aca="false">IF(F1055="","",SUMIFS($D$2:$D$3001,$F$2:$F$3001,F1055))</f>
        <v/>
      </c>
      <c r="M1055" s="23" t="str">
        <f aca="false">IF(A1055="","",IF(E1055="","Uncategorized",IF(I1055="Unknown","Unknown category",IF(AND(I1055="Transfer",F1055=""),"Transfer needs ID",IF(AND(F1055&lt;&gt;"",ABS(N(L1055))&gt;0.009),"Unmatched transfer",IF(AND(LEFT(E1055,6)="Rental",K1055="Household"),"Rental row needs property",""))))))</f>
        <v/>
      </c>
    </row>
    <row r="1056" customFormat="false" ht="15" hidden="false" customHeight="false" outlineLevel="0" collapsed="false">
      <c r="A1056" s="21"/>
      <c r="D1056" s="22"/>
      <c r="I1056" s="23" t="str">
        <f aca="false">IF(E1056="","",IFERROR(INDEX(Categories!$A$2:$A$200,MATCH(E1056,Categories!$B$2:$B$200,0)),"Unknown"))</f>
        <v/>
      </c>
      <c r="J1056" s="24" t="str">
        <f aca="false">IF(A1056="","",DATE(YEAR(A1056),MONTH(A1056),1))</f>
        <v/>
      </c>
      <c r="K1056" s="23" t="str">
        <f aca="false">IF(A1056="","",IF(G1056&lt;&gt;"",G1056,IFERROR(INDEX(Accounts!$D$2:$D$40,MATCH(B1056,Accounts!$A$2:$A$40,0)),"Household")))</f>
        <v/>
      </c>
      <c r="L1056" s="25" t="str">
        <f aca="false">IF(F1056="","",SUMIFS($D$2:$D$3001,$F$2:$F$3001,F1056))</f>
        <v/>
      </c>
      <c r="M1056" s="23" t="str">
        <f aca="false">IF(A1056="","",IF(E1056="","Uncategorized",IF(I1056="Unknown","Unknown category",IF(AND(I1056="Transfer",F1056=""),"Transfer needs ID",IF(AND(F1056&lt;&gt;"",ABS(N(L1056))&gt;0.009),"Unmatched transfer",IF(AND(LEFT(E1056,6)="Rental",K1056="Household"),"Rental row needs property",""))))))</f>
        <v/>
      </c>
    </row>
    <row r="1057" customFormat="false" ht="15" hidden="false" customHeight="false" outlineLevel="0" collapsed="false">
      <c r="A1057" s="21"/>
      <c r="D1057" s="22"/>
      <c r="I1057" s="23" t="str">
        <f aca="false">IF(E1057="","",IFERROR(INDEX(Categories!$A$2:$A$200,MATCH(E1057,Categories!$B$2:$B$200,0)),"Unknown"))</f>
        <v/>
      </c>
      <c r="J1057" s="24" t="str">
        <f aca="false">IF(A1057="","",DATE(YEAR(A1057),MONTH(A1057),1))</f>
        <v/>
      </c>
      <c r="K1057" s="23" t="str">
        <f aca="false">IF(A1057="","",IF(G1057&lt;&gt;"",G1057,IFERROR(INDEX(Accounts!$D$2:$D$40,MATCH(B1057,Accounts!$A$2:$A$40,0)),"Household")))</f>
        <v/>
      </c>
      <c r="L1057" s="25" t="str">
        <f aca="false">IF(F1057="","",SUMIFS($D$2:$D$3001,$F$2:$F$3001,F1057))</f>
        <v/>
      </c>
      <c r="M1057" s="23" t="str">
        <f aca="false">IF(A1057="","",IF(E1057="","Uncategorized",IF(I1057="Unknown","Unknown category",IF(AND(I1057="Transfer",F1057=""),"Transfer needs ID",IF(AND(F1057&lt;&gt;"",ABS(N(L1057))&gt;0.009),"Unmatched transfer",IF(AND(LEFT(E1057,6)="Rental",K1057="Household"),"Rental row needs property",""))))))</f>
        <v/>
      </c>
    </row>
    <row r="1058" customFormat="false" ht="15" hidden="false" customHeight="false" outlineLevel="0" collapsed="false">
      <c r="A1058" s="21"/>
      <c r="D1058" s="22"/>
      <c r="I1058" s="23" t="str">
        <f aca="false">IF(E1058="","",IFERROR(INDEX(Categories!$A$2:$A$200,MATCH(E1058,Categories!$B$2:$B$200,0)),"Unknown"))</f>
        <v/>
      </c>
      <c r="J1058" s="24" t="str">
        <f aca="false">IF(A1058="","",DATE(YEAR(A1058),MONTH(A1058),1))</f>
        <v/>
      </c>
      <c r="K1058" s="23" t="str">
        <f aca="false">IF(A1058="","",IF(G1058&lt;&gt;"",G1058,IFERROR(INDEX(Accounts!$D$2:$D$40,MATCH(B1058,Accounts!$A$2:$A$40,0)),"Household")))</f>
        <v/>
      </c>
      <c r="L1058" s="25" t="str">
        <f aca="false">IF(F1058="","",SUMIFS($D$2:$D$3001,$F$2:$F$3001,F1058))</f>
        <v/>
      </c>
      <c r="M1058" s="23" t="str">
        <f aca="false">IF(A1058="","",IF(E1058="","Uncategorized",IF(I1058="Unknown","Unknown category",IF(AND(I1058="Transfer",F1058=""),"Transfer needs ID",IF(AND(F1058&lt;&gt;"",ABS(N(L1058))&gt;0.009),"Unmatched transfer",IF(AND(LEFT(E1058,6)="Rental",K1058="Household"),"Rental row needs property",""))))))</f>
        <v/>
      </c>
    </row>
    <row r="1059" customFormat="false" ht="15" hidden="false" customHeight="false" outlineLevel="0" collapsed="false">
      <c r="A1059" s="21"/>
      <c r="D1059" s="22"/>
      <c r="I1059" s="23" t="str">
        <f aca="false">IF(E1059="","",IFERROR(INDEX(Categories!$A$2:$A$200,MATCH(E1059,Categories!$B$2:$B$200,0)),"Unknown"))</f>
        <v/>
      </c>
      <c r="J1059" s="24" t="str">
        <f aca="false">IF(A1059="","",DATE(YEAR(A1059),MONTH(A1059),1))</f>
        <v/>
      </c>
      <c r="K1059" s="23" t="str">
        <f aca="false">IF(A1059="","",IF(G1059&lt;&gt;"",G1059,IFERROR(INDEX(Accounts!$D$2:$D$40,MATCH(B1059,Accounts!$A$2:$A$40,0)),"Household")))</f>
        <v/>
      </c>
      <c r="L1059" s="25" t="str">
        <f aca="false">IF(F1059="","",SUMIFS($D$2:$D$3001,$F$2:$F$3001,F1059))</f>
        <v/>
      </c>
      <c r="M1059" s="23" t="str">
        <f aca="false">IF(A1059="","",IF(E1059="","Uncategorized",IF(I1059="Unknown","Unknown category",IF(AND(I1059="Transfer",F1059=""),"Transfer needs ID",IF(AND(F1059&lt;&gt;"",ABS(N(L1059))&gt;0.009),"Unmatched transfer",IF(AND(LEFT(E1059,6)="Rental",K1059="Household"),"Rental row needs property",""))))))</f>
        <v/>
      </c>
    </row>
    <row r="1060" customFormat="false" ht="15" hidden="false" customHeight="false" outlineLevel="0" collapsed="false">
      <c r="A1060" s="21"/>
      <c r="D1060" s="22"/>
      <c r="I1060" s="23" t="str">
        <f aca="false">IF(E1060="","",IFERROR(INDEX(Categories!$A$2:$A$200,MATCH(E1060,Categories!$B$2:$B$200,0)),"Unknown"))</f>
        <v/>
      </c>
      <c r="J1060" s="24" t="str">
        <f aca="false">IF(A1060="","",DATE(YEAR(A1060),MONTH(A1060),1))</f>
        <v/>
      </c>
      <c r="K1060" s="23" t="str">
        <f aca="false">IF(A1060="","",IF(G1060&lt;&gt;"",G1060,IFERROR(INDEX(Accounts!$D$2:$D$40,MATCH(B1060,Accounts!$A$2:$A$40,0)),"Household")))</f>
        <v/>
      </c>
      <c r="L1060" s="25" t="str">
        <f aca="false">IF(F1060="","",SUMIFS($D$2:$D$3001,$F$2:$F$3001,F1060))</f>
        <v/>
      </c>
      <c r="M1060" s="23" t="str">
        <f aca="false">IF(A1060="","",IF(E1060="","Uncategorized",IF(I1060="Unknown","Unknown category",IF(AND(I1060="Transfer",F1060=""),"Transfer needs ID",IF(AND(F1060&lt;&gt;"",ABS(N(L1060))&gt;0.009),"Unmatched transfer",IF(AND(LEFT(E1060,6)="Rental",K1060="Household"),"Rental row needs property",""))))))</f>
        <v/>
      </c>
    </row>
    <row r="1061" customFormat="false" ht="15" hidden="false" customHeight="false" outlineLevel="0" collapsed="false">
      <c r="A1061" s="21"/>
      <c r="D1061" s="22"/>
      <c r="I1061" s="23" t="str">
        <f aca="false">IF(E1061="","",IFERROR(INDEX(Categories!$A$2:$A$200,MATCH(E1061,Categories!$B$2:$B$200,0)),"Unknown"))</f>
        <v/>
      </c>
      <c r="J1061" s="24" t="str">
        <f aca="false">IF(A1061="","",DATE(YEAR(A1061),MONTH(A1061),1))</f>
        <v/>
      </c>
      <c r="K1061" s="23" t="str">
        <f aca="false">IF(A1061="","",IF(G1061&lt;&gt;"",G1061,IFERROR(INDEX(Accounts!$D$2:$D$40,MATCH(B1061,Accounts!$A$2:$A$40,0)),"Household")))</f>
        <v/>
      </c>
      <c r="L1061" s="25" t="str">
        <f aca="false">IF(F1061="","",SUMIFS($D$2:$D$3001,$F$2:$F$3001,F1061))</f>
        <v/>
      </c>
      <c r="M1061" s="23" t="str">
        <f aca="false">IF(A1061="","",IF(E1061="","Uncategorized",IF(I1061="Unknown","Unknown category",IF(AND(I1061="Transfer",F1061=""),"Transfer needs ID",IF(AND(F1061&lt;&gt;"",ABS(N(L1061))&gt;0.009),"Unmatched transfer",IF(AND(LEFT(E1061,6)="Rental",K1061="Household"),"Rental row needs property",""))))))</f>
        <v/>
      </c>
    </row>
    <row r="1062" customFormat="false" ht="15" hidden="false" customHeight="false" outlineLevel="0" collapsed="false">
      <c r="A1062" s="21"/>
      <c r="D1062" s="22"/>
      <c r="I1062" s="23" t="str">
        <f aca="false">IF(E1062="","",IFERROR(INDEX(Categories!$A$2:$A$200,MATCH(E1062,Categories!$B$2:$B$200,0)),"Unknown"))</f>
        <v/>
      </c>
      <c r="J1062" s="24" t="str">
        <f aca="false">IF(A1062="","",DATE(YEAR(A1062),MONTH(A1062),1))</f>
        <v/>
      </c>
      <c r="K1062" s="23" t="str">
        <f aca="false">IF(A1062="","",IF(G1062&lt;&gt;"",G1062,IFERROR(INDEX(Accounts!$D$2:$D$40,MATCH(B1062,Accounts!$A$2:$A$40,0)),"Household")))</f>
        <v/>
      </c>
      <c r="L1062" s="25" t="str">
        <f aca="false">IF(F1062="","",SUMIFS($D$2:$D$3001,$F$2:$F$3001,F1062))</f>
        <v/>
      </c>
      <c r="M1062" s="23" t="str">
        <f aca="false">IF(A1062="","",IF(E1062="","Uncategorized",IF(I1062="Unknown","Unknown category",IF(AND(I1062="Transfer",F1062=""),"Transfer needs ID",IF(AND(F1062&lt;&gt;"",ABS(N(L1062))&gt;0.009),"Unmatched transfer",IF(AND(LEFT(E1062,6)="Rental",K1062="Household"),"Rental row needs property",""))))))</f>
        <v/>
      </c>
    </row>
    <row r="1063" customFormat="false" ht="15" hidden="false" customHeight="false" outlineLevel="0" collapsed="false">
      <c r="A1063" s="21"/>
      <c r="D1063" s="22"/>
      <c r="I1063" s="23" t="str">
        <f aca="false">IF(E1063="","",IFERROR(INDEX(Categories!$A$2:$A$200,MATCH(E1063,Categories!$B$2:$B$200,0)),"Unknown"))</f>
        <v/>
      </c>
      <c r="J1063" s="24" t="str">
        <f aca="false">IF(A1063="","",DATE(YEAR(A1063),MONTH(A1063),1))</f>
        <v/>
      </c>
      <c r="K1063" s="23" t="str">
        <f aca="false">IF(A1063="","",IF(G1063&lt;&gt;"",G1063,IFERROR(INDEX(Accounts!$D$2:$D$40,MATCH(B1063,Accounts!$A$2:$A$40,0)),"Household")))</f>
        <v/>
      </c>
      <c r="L1063" s="25" t="str">
        <f aca="false">IF(F1063="","",SUMIFS($D$2:$D$3001,$F$2:$F$3001,F1063))</f>
        <v/>
      </c>
      <c r="M1063" s="23" t="str">
        <f aca="false">IF(A1063="","",IF(E1063="","Uncategorized",IF(I1063="Unknown","Unknown category",IF(AND(I1063="Transfer",F1063=""),"Transfer needs ID",IF(AND(F1063&lt;&gt;"",ABS(N(L1063))&gt;0.009),"Unmatched transfer",IF(AND(LEFT(E1063,6)="Rental",K1063="Household"),"Rental row needs property",""))))))</f>
        <v/>
      </c>
    </row>
    <row r="1064" customFormat="false" ht="15" hidden="false" customHeight="false" outlineLevel="0" collapsed="false">
      <c r="A1064" s="21"/>
      <c r="D1064" s="22"/>
      <c r="I1064" s="23" t="str">
        <f aca="false">IF(E1064="","",IFERROR(INDEX(Categories!$A$2:$A$200,MATCH(E1064,Categories!$B$2:$B$200,0)),"Unknown"))</f>
        <v/>
      </c>
      <c r="J1064" s="24" t="str">
        <f aca="false">IF(A1064="","",DATE(YEAR(A1064),MONTH(A1064),1))</f>
        <v/>
      </c>
      <c r="K1064" s="23" t="str">
        <f aca="false">IF(A1064="","",IF(G1064&lt;&gt;"",G1064,IFERROR(INDEX(Accounts!$D$2:$D$40,MATCH(B1064,Accounts!$A$2:$A$40,0)),"Household")))</f>
        <v/>
      </c>
      <c r="L1064" s="25" t="str">
        <f aca="false">IF(F1064="","",SUMIFS($D$2:$D$3001,$F$2:$F$3001,F1064))</f>
        <v/>
      </c>
      <c r="M1064" s="23" t="str">
        <f aca="false">IF(A1064="","",IF(E1064="","Uncategorized",IF(I1064="Unknown","Unknown category",IF(AND(I1064="Transfer",F1064=""),"Transfer needs ID",IF(AND(F1064&lt;&gt;"",ABS(N(L1064))&gt;0.009),"Unmatched transfer",IF(AND(LEFT(E1064,6)="Rental",K1064="Household"),"Rental row needs property",""))))))</f>
        <v/>
      </c>
    </row>
    <row r="1065" customFormat="false" ht="15" hidden="false" customHeight="false" outlineLevel="0" collapsed="false">
      <c r="A1065" s="21"/>
      <c r="D1065" s="22"/>
      <c r="I1065" s="23" t="str">
        <f aca="false">IF(E1065="","",IFERROR(INDEX(Categories!$A$2:$A$200,MATCH(E1065,Categories!$B$2:$B$200,0)),"Unknown"))</f>
        <v/>
      </c>
      <c r="J1065" s="24" t="str">
        <f aca="false">IF(A1065="","",DATE(YEAR(A1065),MONTH(A1065),1))</f>
        <v/>
      </c>
      <c r="K1065" s="23" t="str">
        <f aca="false">IF(A1065="","",IF(G1065&lt;&gt;"",G1065,IFERROR(INDEX(Accounts!$D$2:$D$40,MATCH(B1065,Accounts!$A$2:$A$40,0)),"Household")))</f>
        <v/>
      </c>
      <c r="L1065" s="25" t="str">
        <f aca="false">IF(F1065="","",SUMIFS($D$2:$D$3001,$F$2:$F$3001,F1065))</f>
        <v/>
      </c>
      <c r="M1065" s="23" t="str">
        <f aca="false">IF(A1065="","",IF(E1065="","Uncategorized",IF(I1065="Unknown","Unknown category",IF(AND(I1065="Transfer",F1065=""),"Transfer needs ID",IF(AND(F1065&lt;&gt;"",ABS(N(L1065))&gt;0.009),"Unmatched transfer",IF(AND(LEFT(E1065,6)="Rental",K1065="Household"),"Rental row needs property",""))))))</f>
        <v/>
      </c>
    </row>
    <row r="1066" customFormat="false" ht="15" hidden="false" customHeight="false" outlineLevel="0" collapsed="false">
      <c r="A1066" s="21"/>
      <c r="D1066" s="22"/>
      <c r="I1066" s="23" t="str">
        <f aca="false">IF(E1066="","",IFERROR(INDEX(Categories!$A$2:$A$200,MATCH(E1066,Categories!$B$2:$B$200,0)),"Unknown"))</f>
        <v/>
      </c>
      <c r="J1066" s="24" t="str">
        <f aca="false">IF(A1066="","",DATE(YEAR(A1066),MONTH(A1066),1))</f>
        <v/>
      </c>
      <c r="K1066" s="23" t="str">
        <f aca="false">IF(A1066="","",IF(G1066&lt;&gt;"",G1066,IFERROR(INDEX(Accounts!$D$2:$D$40,MATCH(B1066,Accounts!$A$2:$A$40,0)),"Household")))</f>
        <v/>
      </c>
      <c r="L1066" s="25" t="str">
        <f aca="false">IF(F1066="","",SUMIFS($D$2:$D$3001,$F$2:$F$3001,F1066))</f>
        <v/>
      </c>
      <c r="M1066" s="23" t="str">
        <f aca="false">IF(A1066="","",IF(E1066="","Uncategorized",IF(I1066="Unknown","Unknown category",IF(AND(I1066="Transfer",F1066=""),"Transfer needs ID",IF(AND(F1066&lt;&gt;"",ABS(N(L1066))&gt;0.009),"Unmatched transfer",IF(AND(LEFT(E1066,6)="Rental",K1066="Household"),"Rental row needs property",""))))))</f>
        <v/>
      </c>
    </row>
    <row r="1067" customFormat="false" ht="15" hidden="false" customHeight="false" outlineLevel="0" collapsed="false">
      <c r="A1067" s="21"/>
      <c r="D1067" s="22"/>
      <c r="I1067" s="23" t="str">
        <f aca="false">IF(E1067="","",IFERROR(INDEX(Categories!$A$2:$A$200,MATCH(E1067,Categories!$B$2:$B$200,0)),"Unknown"))</f>
        <v/>
      </c>
      <c r="J1067" s="24" t="str">
        <f aca="false">IF(A1067="","",DATE(YEAR(A1067),MONTH(A1067),1))</f>
        <v/>
      </c>
      <c r="K1067" s="23" t="str">
        <f aca="false">IF(A1067="","",IF(G1067&lt;&gt;"",G1067,IFERROR(INDEX(Accounts!$D$2:$D$40,MATCH(B1067,Accounts!$A$2:$A$40,0)),"Household")))</f>
        <v/>
      </c>
      <c r="L1067" s="25" t="str">
        <f aca="false">IF(F1067="","",SUMIFS($D$2:$D$3001,$F$2:$F$3001,F1067))</f>
        <v/>
      </c>
      <c r="M1067" s="23" t="str">
        <f aca="false">IF(A1067="","",IF(E1067="","Uncategorized",IF(I1067="Unknown","Unknown category",IF(AND(I1067="Transfer",F1067=""),"Transfer needs ID",IF(AND(F1067&lt;&gt;"",ABS(N(L1067))&gt;0.009),"Unmatched transfer",IF(AND(LEFT(E1067,6)="Rental",K1067="Household"),"Rental row needs property",""))))))</f>
        <v/>
      </c>
    </row>
    <row r="1068" customFormat="false" ht="15" hidden="false" customHeight="false" outlineLevel="0" collapsed="false">
      <c r="A1068" s="21"/>
      <c r="D1068" s="22"/>
      <c r="I1068" s="23" t="str">
        <f aca="false">IF(E1068="","",IFERROR(INDEX(Categories!$A$2:$A$200,MATCH(E1068,Categories!$B$2:$B$200,0)),"Unknown"))</f>
        <v/>
      </c>
      <c r="J1068" s="24" t="str">
        <f aca="false">IF(A1068="","",DATE(YEAR(A1068),MONTH(A1068),1))</f>
        <v/>
      </c>
      <c r="K1068" s="23" t="str">
        <f aca="false">IF(A1068="","",IF(G1068&lt;&gt;"",G1068,IFERROR(INDEX(Accounts!$D$2:$D$40,MATCH(B1068,Accounts!$A$2:$A$40,0)),"Household")))</f>
        <v/>
      </c>
      <c r="L1068" s="25" t="str">
        <f aca="false">IF(F1068="","",SUMIFS($D$2:$D$3001,$F$2:$F$3001,F1068))</f>
        <v/>
      </c>
      <c r="M1068" s="23" t="str">
        <f aca="false">IF(A1068="","",IF(E1068="","Uncategorized",IF(I1068="Unknown","Unknown category",IF(AND(I1068="Transfer",F1068=""),"Transfer needs ID",IF(AND(F1068&lt;&gt;"",ABS(N(L1068))&gt;0.009),"Unmatched transfer",IF(AND(LEFT(E1068,6)="Rental",K1068="Household"),"Rental row needs property",""))))))</f>
        <v/>
      </c>
    </row>
    <row r="1069" customFormat="false" ht="15" hidden="false" customHeight="false" outlineLevel="0" collapsed="false">
      <c r="A1069" s="21"/>
      <c r="D1069" s="22"/>
      <c r="I1069" s="23" t="str">
        <f aca="false">IF(E1069="","",IFERROR(INDEX(Categories!$A$2:$A$200,MATCH(E1069,Categories!$B$2:$B$200,0)),"Unknown"))</f>
        <v/>
      </c>
      <c r="J1069" s="24" t="str">
        <f aca="false">IF(A1069="","",DATE(YEAR(A1069),MONTH(A1069),1))</f>
        <v/>
      </c>
      <c r="K1069" s="23" t="str">
        <f aca="false">IF(A1069="","",IF(G1069&lt;&gt;"",G1069,IFERROR(INDEX(Accounts!$D$2:$D$40,MATCH(B1069,Accounts!$A$2:$A$40,0)),"Household")))</f>
        <v/>
      </c>
      <c r="L1069" s="25" t="str">
        <f aca="false">IF(F1069="","",SUMIFS($D$2:$D$3001,$F$2:$F$3001,F1069))</f>
        <v/>
      </c>
      <c r="M1069" s="23" t="str">
        <f aca="false">IF(A1069="","",IF(E1069="","Uncategorized",IF(I1069="Unknown","Unknown category",IF(AND(I1069="Transfer",F1069=""),"Transfer needs ID",IF(AND(F1069&lt;&gt;"",ABS(N(L1069))&gt;0.009),"Unmatched transfer",IF(AND(LEFT(E1069,6)="Rental",K1069="Household"),"Rental row needs property",""))))))</f>
        <v/>
      </c>
    </row>
    <row r="1070" customFormat="false" ht="15" hidden="false" customHeight="false" outlineLevel="0" collapsed="false">
      <c r="A1070" s="21"/>
      <c r="D1070" s="22"/>
      <c r="I1070" s="23" t="str">
        <f aca="false">IF(E1070="","",IFERROR(INDEX(Categories!$A$2:$A$200,MATCH(E1070,Categories!$B$2:$B$200,0)),"Unknown"))</f>
        <v/>
      </c>
      <c r="J1070" s="24" t="str">
        <f aca="false">IF(A1070="","",DATE(YEAR(A1070),MONTH(A1070),1))</f>
        <v/>
      </c>
      <c r="K1070" s="23" t="str">
        <f aca="false">IF(A1070="","",IF(G1070&lt;&gt;"",G1070,IFERROR(INDEX(Accounts!$D$2:$D$40,MATCH(B1070,Accounts!$A$2:$A$40,0)),"Household")))</f>
        <v/>
      </c>
      <c r="L1070" s="25" t="str">
        <f aca="false">IF(F1070="","",SUMIFS($D$2:$D$3001,$F$2:$F$3001,F1070))</f>
        <v/>
      </c>
      <c r="M1070" s="23" t="str">
        <f aca="false">IF(A1070="","",IF(E1070="","Uncategorized",IF(I1070="Unknown","Unknown category",IF(AND(I1070="Transfer",F1070=""),"Transfer needs ID",IF(AND(F1070&lt;&gt;"",ABS(N(L1070))&gt;0.009),"Unmatched transfer",IF(AND(LEFT(E1070,6)="Rental",K1070="Household"),"Rental row needs property",""))))))</f>
        <v/>
      </c>
    </row>
    <row r="1071" customFormat="false" ht="15" hidden="false" customHeight="false" outlineLevel="0" collapsed="false">
      <c r="A1071" s="21"/>
      <c r="D1071" s="22"/>
      <c r="I1071" s="23" t="str">
        <f aca="false">IF(E1071="","",IFERROR(INDEX(Categories!$A$2:$A$200,MATCH(E1071,Categories!$B$2:$B$200,0)),"Unknown"))</f>
        <v/>
      </c>
      <c r="J1071" s="24" t="str">
        <f aca="false">IF(A1071="","",DATE(YEAR(A1071),MONTH(A1071),1))</f>
        <v/>
      </c>
      <c r="K1071" s="23" t="str">
        <f aca="false">IF(A1071="","",IF(G1071&lt;&gt;"",G1071,IFERROR(INDEX(Accounts!$D$2:$D$40,MATCH(B1071,Accounts!$A$2:$A$40,0)),"Household")))</f>
        <v/>
      </c>
      <c r="L1071" s="25" t="str">
        <f aca="false">IF(F1071="","",SUMIFS($D$2:$D$3001,$F$2:$F$3001,F1071))</f>
        <v/>
      </c>
      <c r="M1071" s="23" t="str">
        <f aca="false">IF(A1071="","",IF(E1071="","Uncategorized",IF(I1071="Unknown","Unknown category",IF(AND(I1071="Transfer",F1071=""),"Transfer needs ID",IF(AND(F1071&lt;&gt;"",ABS(N(L1071))&gt;0.009),"Unmatched transfer",IF(AND(LEFT(E1071,6)="Rental",K1071="Household"),"Rental row needs property",""))))))</f>
        <v/>
      </c>
    </row>
    <row r="1072" customFormat="false" ht="15" hidden="false" customHeight="false" outlineLevel="0" collapsed="false">
      <c r="A1072" s="21"/>
      <c r="D1072" s="22"/>
      <c r="I1072" s="23" t="str">
        <f aca="false">IF(E1072="","",IFERROR(INDEX(Categories!$A$2:$A$200,MATCH(E1072,Categories!$B$2:$B$200,0)),"Unknown"))</f>
        <v/>
      </c>
      <c r="J1072" s="24" t="str">
        <f aca="false">IF(A1072="","",DATE(YEAR(A1072),MONTH(A1072),1))</f>
        <v/>
      </c>
      <c r="K1072" s="23" t="str">
        <f aca="false">IF(A1072="","",IF(G1072&lt;&gt;"",G1072,IFERROR(INDEX(Accounts!$D$2:$D$40,MATCH(B1072,Accounts!$A$2:$A$40,0)),"Household")))</f>
        <v/>
      </c>
      <c r="L1072" s="25" t="str">
        <f aca="false">IF(F1072="","",SUMIFS($D$2:$D$3001,$F$2:$F$3001,F1072))</f>
        <v/>
      </c>
      <c r="M1072" s="23" t="str">
        <f aca="false">IF(A1072="","",IF(E1072="","Uncategorized",IF(I1072="Unknown","Unknown category",IF(AND(I1072="Transfer",F1072=""),"Transfer needs ID",IF(AND(F1072&lt;&gt;"",ABS(N(L1072))&gt;0.009),"Unmatched transfer",IF(AND(LEFT(E1072,6)="Rental",K1072="Household"),"Rental row needs property",""))))))</f>
        <v/>
      </c>
    </row>
    <row r="1073" customFormat="false" ht="15" hidden="false" customHeight="false" outlineLevel="0" collapsed="false">
      <c r="A1073" s="21"/>
      <c r="D1073" s="22"/>
      <c r="I1073" s="23" t="str">
        <f aca="false">IF(E1073="","",IFERROR(INDEX(Categories!$A$2:$A$200,MATCH(E1073,Categories!$B$2:$B$200,0)),"Unknown"))</f>
        <v/>
      </c>
      <c r="J1073" s="24" t="str">
        <f aca="false">IF(A1073="","",DATE(YEAR(A1073),MONTH(A1073),1))</f>
        <v/>
      </c>
      <c r="K1073" s="23" t="str">
        <f aca="false">IF(A1073="","",IF(G1073&lt;&gt;"",G1073,IFERROR(INDEX(Accounts!$D$2:$D$40,MATCH(B1073,Accounts!$A$2:$A$40,0)),"Household")))</f>
        <v/>
      </c>
      <c r="L1073" s="25" t="str">
        <f aca="false">IF(F1073="","",SUMIFS($D$2:$D$3001,$F$2:$F$3001,F1073))</f>
        <v/>
      </c>
      <c r="M1073" s="23" t="str">
        <f aca="false">IF(A1073="","",IF(E1073="","Uncategorized",IF(I1073="Unknown","Unknown category",IF(AND(I1073="Transfer",F1073=""),"Transfer needs ID",IF(AND(F1073&lt;&gt;"",ABS(N(L1073))&gt;0.009),"Unmatched transfer",IF(AND(LEFT(E1073,6)="Rental",K1073="Household"),"Rental row needs property",""))))))</f>
        <v/>
      </c>
    </row>
    <row r="1074" customFormat="false" ht="15" hidden="false" customHeight="false" outlineLevel="0" collapsed="false">
      <c r="A1074" s="21"/>
      <c r="D1074" s="22"/>
      <c r="I1074" s="23" t="str">
        <f aca="false">IF(E1074="","",IFERROR(INDEX(Categories!$A$2:$A$200,MATCH(E1074,Categories!$B$2:$B$200,0)),"Unknown"))</f>
        <v/>
      </c>
      <c r="J1074" s="24" t="str">
        <f aca="false">IF(A1074="","",DATE(YEAR(A1074),MONTH(A1074),1))</f>
        <v/>
      </c>
      <c r="K1074" s="23" t="str">
        <f aca="false">IF(A1074="","",IF(G1074&lt;&gt;"",G1074,IFERROR(INDEX(Accounts!$D$2:$D$40,MATCH(B1074,Accounts!$A$2:$A$40,0)),"Household")))</f>
        <v/>
      </c>
      <c r="L1074" s="25" t="str">
        <f aca="false">IF(F1074="","",SUMIFS($D$2:$D$3001,$F$2:$F$3001,F1074))</f>
        <v/>
      </c>
      <c r="M1074" s="23" t="str">
        <f aca="false">IF(A1074="","",IF(E1074="","Uncategorized",IF(I1074="Unknown","Unknown category",IF(AND(I1074="Transfer",F1074=""),"Transfer needs ID",IF(AND(F1074&lt;&gt;"",ABS(N(L1074))&gt;0.009),"Unmatched transfer",IF(AND(LEFT(E1074,6)="Rental",K1074="Household"),"Rental row needs property",""))))))</f>
        <v/>
      </c>
    </row>
    <row r="1075" customFormat="false" ht="15" hidden="false" customHeight="false" outlineLevel="0" collapsed="false">
      <c r="A1075" s="21"/>
      <c r="D1075" s="22"/>
      <c r="I1075" s="23" t="str">
        <f aca="false">IF(E1075="","",IFERROR(INDEX(Categories!$A$2:$A$200,MATCH(E1075,Categories!$B$2:$B$200,0)),"Unknown"))</f>
        <v/>
      </c>
      <c r="J1075" s="24" t="str">
        <f aca="false">IF(A1075="","",DATE(YEAR(A1075),MONTH(A1075),1))</f>
        <v/>
      </c>
      <c r="K1075" s="23" t="str">
        <f aca="false">IF(A1075="","",IF(G1075&lt;&gt;"",G1075,IFERROR(INDEX(Accounts!$D$2:$D$40,MATCH(B1075,Accounts!$A$2:$A$40,0)),"Household")))</f>
        <v/>
      </c>
      <c r="L1075" s="25" t="str">
        <f aca="false">IF(F1075="","",SUMIFS($D$2:$D$3001,$F$2:$F$3001,F1075))</f>
        <v/>
      </c>
      <c r="M1075" s="23" t="str">
        <f aca="false">IF(A1075="","",IF(E1075="","Uncategorized",IF(I1075="Unknown","Unknown category",IF(AND(I1075="Transfer",F1075=""),"Transfer needs ID",IF(AND(F1075&lt;&gt;"",ABS(N(L1075))&gt;0.009),"Unmatched transfer",IF(AND(LEFT(E1075,6)="Rental",K1075="Household"),"Rental row needs property",""))))))</f>
        <v/>
      </c>
    </row>
    <row r="1076" customFormat="false" ht="15" hidden="false" customHeight="false" outlineLevel="0" collapsed="false">
      <c r="A1076" s="21"/>
      <c r="D1076" s="22"/>
      <c r="I1076" s="23" t="str">
        <f aca="false">IF(E1076="","",IFERROR(INDEX(Categories!$A$2:$A$200,MATCH(E1076,Categories!$B$2:$B$200,0)),"Unknown"))</f>
        <v/>
      </c>
      <c r="J1076" s="24" t="str">
        <f aca="false">IF(A1076="","",DATE(YEAR(A1076),MONTH(A1076),1))</f>
        <v/>
      </c>
      <c r="K1076" s="23" t="str">
        <f aca="false">IF(A1076="","",IF(G1076&lt;&gt;"",G1076,IFERROR(INDEX(Accounts!$D$2:$D$40,MATCH(B1076,Accounts!$A$2:$A$40,0)),"Household")))</f>
        <v/>
      </c>
      <c r="L1076" s="25" t="str">
        <f aca="false">IF(F1076="","",SUMIFS($D$2:$D$3001,$F$2:$F$3001,F1076))</f>
        <v/>
      </c>
      <c r="M1076" s="23" t="str">
        <f aca="false">IF(A1076="","",IF(E1076="","Uncategorized",IF(I1076="Unknown","Unknown category",IF(AND(I1076="Transfer",F1076=""),"Transfer needs ID",IF(AND(F1076&lt;&gt;"",ABS(N(L1076))&gt;0.009),"Unmatched transfer",IF(AND(LEFT(E1076,6)="Rental",K1076="Household"),"Rental row needs property",""))))))</f>
        <v/>
      </c>
    </row>
    <row r="1077" customFormat="false" ht="15" hidden="false" customHeight="false" outlineLevel="0" collapsed="false">
      <c r="A1077" s="21"/>
      <c r="D1077" s="22"/>
      <c r="I1077" s="23" t="str">
        <f aca="false">IF(E1077="","",IFERROR(INDEX(Categories!$A$2:$A$200,MATCH(E1077,Categories!$B$2:$B$200,0)),"Unknown"))</f>
        <v/>
      </c>
      <c r="J1077" s="24" t="str">
        <f aca="false">IF(A1077="","",DATE(YEAR(A1077),MONTH(A1077),1))</f>
        <v/>
      </c>
      <c r="K1077" s="23" t="str">
        <f aca="false">IF(A1077="","",IF(G1077&lt;&gt;"",G1077,IFERROR(INDEX(Accounts!$D$2:$D$40,MATCH(B1077,Accounts!$A$2:$A$40,0)),"Household")))</f>
        <v/>
      </c>
      <c r="L1077" s="25" t="str">
        <f aca="false">IF(F1077="","",SUMIFS($D$2:$D$3001,$F$2:$F$3001,F1077))</f>
        <v/>
      </c>
      <c r="M1077" s="23" t="str">
        <f aca="false">IF(A1077="","",IF(E1077="","Uncategorized",IF(I1077="Unknown","Unknown category",IF(AND(I1077="Transfer",F1077=""),"Transfer needs ID",IF(AND(F1077&lt;&gt;"",ABS(N(L1077))&gt;0.009),"Unmatched transfer",IF(AND(LEFT(E1077,6)="Rental",K1077="Household"),"Rental row needs property",""))))))</f>
        <v/>
      </c>
    </row>
    <row r="1078" customFormat="false" ht="15" hidden="false" customHeight="false" outlineLevel="0" collapsed="false">
      <c r="A1078" s="21"/>
      <c r="D1078" s="22"/>
      <c r="I1078" s="23" t="str">
        <f aca="false">IF(E1078="","",IFERROR(INDEX(Categories!$A$2:$A$200,MATCH(E1078,Categories!$B$2:$B$200,0)),"Unknown"))</f>
        <v/>
      </c>
      <c r="J1078" s="24" t="str">
        <f aca="false">IF(A1078="","",DATE(YEAR(A1078),MONTH(A1078),1))</f>
        <v/>
      </c>
      <c r="K1078" s="23" t="str">
        <f aca="false">IF(A1078="","",IF(G1078&lt;&gt;"",G1078,IFERROR(INDEX(Accounts!$D$2:$D$40,MATCH(B1078,Accounts!$A$2:$A$40,0)),"Household")))</f>
        <v/>
      </c>
      <c r="L1078" s="25" t="str">
        <f aca="false">IF(F1078="","",SUMIFS($D$2:$D$3001,$F$2:$F$3001,F1078))</f>
        <v/>
      </c>
      <c r="M1078" s="23" t="str">
        <f aca="false">IF(A1078="","",IF(E1078="","Uncategorized",IF(I1078="Unknown","Unknown category",IF(AND(I1078="Transfer",F1078=""),"Transfer needs ID",IF(AND(F1078&lt;&gt;"",ABS(N(L1078))&gt;0.009),"Unmatched transfer",IF(AND(LEFT(E1078,6)="Rental",K1078="Household"),"Rental row needs property",""))))))</f>
        <v/>
      </c>
    </row>
    <row r="1079" customFormat="false" ht="15" hidden="false" customHeight="false" outlineLevel="0" collapsed="false">
      <c r="A1079" s="21"/>
      <c r="D1079" s="22"/>
      <c r="I1079" s="23" t="str">
        <f aca="false">IF(E1079="","",IFERROR(INDEX(Categories!$A$2:$A$200,MATCH(E1079,Categories!$B$2:$B$200,0)),"Unknown"))</f>
        <v/>
      </c>
      <c r="J1079" s="24" t="str">
        <f aca="false">IF(A1079="","",DATE(YEAR(A1079),MONTH(A1079),1))</f>
        <v/>
      </c>
      <c r="K1079" s="23" t="str">
        <f aca="false">IF(A1079="","",IF(G1079&lt;&gt;"",G1079,IFERROR(INDEX(Accounts!$D$2:$D$40,MATCH(B1079,Accounts!$A$2:$A$40,0)),"Household")))</f>
        <v/>
      </c>
      <c r="L1079" s="25" t="str">
        <f aca="false">IF(F1079="","",SUMIFS($D$2:$D$3001,$F$2:$F$3001,F1079))</f>
        <v/>
      </c>
      <c r="M1079" s="23" t="str">
        <f aca="false">IF(A1079="","",IF(E1079="","Uncategorized",IF(I1079="Unknown","Unknown category",IF(AND(I1079="Transfer",F1079=""),"Transfer needs ID",IF(AND(F1079&lt;&gt;"",ABS(N(L1079))&gt;0.009),"Unmatched transfer",IF(AND(LEFT(E1079,6)="Rental",K1079="Household"),"Rental row needs property",""))))))</f>
        <v/>
      </c>
    </row>
    <row r="1080" customFormat="false" ht="15" hidden="false" customHeight="false" outlineLevel="0" collapsed="false">
      <c r="A1080" s="21"/>
      <c r="D1080" s="22"/>
      <c r="I1080" s="23" t="str">
        <f aca="false">IF(E1080="","",IFERROR(INDEX(Categories!$A$2:$A$200,MATCH(E1080,Categories!$B$2:$B$200,0)),"Unknown"))</f>
        <v/>
      </c>
      <c r="J1080" s="24" t="str">
        <f aca="false">IF(A1080="","",DATE(YEAR(A1080),MONTH(A1080),1))</f>
        <v/>
      </c>
      <c r="K1080" s="23" t="str">
        <f aca="false">IF(A1080="","",IF(G1080&lt;&gt;"",G1080,IFERROR(INDEX(Accounts!$D$2:$D$40,MATCH(B1080,Accounts!$A$2:$A$40,0)),"Household")))</f>
        <v/>
      </c>
      <c r="L1080" s="25" t="str">
        <f aca="false">IF(F1080="","",SUMIFS($D$2:$D$3001,$F$2:$F$3001,F1080))</f>
        <v/>
      </c>
      <c r="M1080" s="23" t="str">
        <f aca="false">IF(A1080="","",IF(E1080="","Uncategorized",IF(I1080="Unknown","Unknown category",IF(AND(I1080="Transfer",F1080=""),"Transfer needs ID",IF(AND(F1080&lt;&gt;"",ABS(N(L1080))&gt;0.009),"Unmatched transfer",IF(AND(LEFT(E1080,6)="Rental",K1080="Household"),"Rental row needs property",""))))))</f>
        <v/>
      </c>
    </row>
    <row r="1081" customFormat="false" ht="15" hidden="false" customHeight="false" outlineLevel="0" collapsed="false">
      <c r="A1081" s="21"/>
      <c r="D1081" s="22"/>
      <c r="I1081" s="23" t="str">
        <f aca="false">IF(E1081="","",IFERROR(INDEX(Categories!$A$2:$A$200,MATCH(E1081,Categories!$B$2:$B$200,0)),"Unknown"))</f>
        <v/>
      </c>
      <c r="J1081" s="24" t="str">
        <f aca="false">IF(A1081="","",DATE(YEAR(A1081),MONTH(A1081),1))</f>
        <v/>
      </c>
      <c r="K1081" s="23" t="str">
        <f aca="false">IF(A1081="","",IF(G1081&lt;&gt;"",G1081,IFERROR(INDEX(Accounts!$D$2:$D$40,MATCH(B1081,Accounts!$A$2:$A$40,0)),"Household")))</f>
        <v/>
      </c>
      <c r="L1081" s="25" t="str">
        <f aca="false">IF(F1081="","",SUMIFS($D$2:$D$3001,$F$2:$F$3001,F1081))</f>
        <v/>
      </c>
      <c r="M1081" s="23" t="str">
        <f aca="false">IF(A1081="","",IF(E1081="","Uncategorized",IF(I1081="Unknown","Unknown category",IF(AND(I1081="Transfer",F1081=""),"Transfer needs ID",IF(AND(F1081&lt;&gt;"",ABS(N(L1081))&gt;0.009),"Unmatched transfer",IF(AND(LEFT(E1081,6)="Rental",K1081="Household"),"Rental row needs property",""))))))</f>
        <v/>
      </c>
    </row>
    <row r="1082" customFormat="false" ht="15" hidden="false" customHeight="false" outlineLevel="0" collapsed="false">
      <c r="A1082" s="21"/>
      <c r="D1082" s="22"/>
      <c r="I1082" s="23" t="str">
        <f aca="false">IF(E1082="","",IFERROR(INDEX(Categories!$A$2:$A$200,MATCH(E1082,Categories!$B$2:$B$200,0)),"Unknown"))</f>
        <v/>
      </c>
      <c r="J1082" s="24" t="str">
        <f aca="false">IF(A1082="","",DATE(YEAR(A1082),MONTH(A1082),1))</f>
        <v/>
      </c>
      <c r="K1082" s="23" t="str">
        <f aca="false">IF(A1082="","",IF(G1082&lt;&gt;"",G1082,IFERROR(INDEX(Accounts!$D$2:$D$40,MATCH(B1082,Accounts!$A$2:$A$40,0)),"Household")))</f>
        <v/>
      </c>
      <c r="L1082" s="25" t="str">
        <f aca="false">IF(F1082="","",SUMIFS($D$2:$D$3001,$F$2:$F$3001,F1082))</f>
        <v/>
      </c>
      <c r="M1082" s="23" t="str">
        <f aca="false">IF(A1082="","",IF(E1082="","Uncategorized",IF(I1082="Unknown","Unknown category",IF(AND(I1082="Transfer",F1082=""),"Transfer needs ID",IF(AND(F1082&lt;&gt;"",ABS(N(L1082))&gt;0.009),"Unmatched transfer",IF(AND(LEFT(E1082,6)="Rental",K1082="Household"),"Rental row needs property",""))))))</f>
        <v/>
      </c>
    </row>
    <row r="1083" customFormat="false" ht="15" hidden="false" customHeight="false" outlineLevel="0" collapsed="false">
      <c r="A1083" s="21"/>
      <c r="D1083" s="22"/>
      <c r="I1083" s="23" t="str">
        <f aca="false">IF(E1083="","",IFERROR(INDEX(Categories!$A$2:$A$200,MATCH(E1083,Categories!$B$2:$B$200,0)),"Unknown"))</f>
        <v/>
      </c>
      <c r="J1083" s="24" t="str">
        <f aca="false">IF(A1083="","",DATE(YEAR(A1083),MONTH(A1083),1))</f>
        <v/>
      </c>
      <c r="K1083" s="23" t="str">
        <f aca="false">IF(A1083="","",IF(G1083&lt;&gt;"",G1083,IFERROR(INDEX(Accounts!$D$2:$D$40,MATCH(B1083,Accounts!$A$2:$A$40,0)),"Household")))</f>
        <v/>
      </c>
      <c r="L1083" s="25" t="str">
        <f aca="false">IF(F1083="","",SUMIFS($D$2:$D$3001,$F$2:$F$3001,F1083))</f>
        <v/>
      </c>
      <c r="M1083" s="23" t="str">
        <f aca="false">IF(A1083="","",IF(E1083="","Uncategorized",IF(I1083="Unknown","Unknown category",IF(AND(I1083="Transfer",F1083=""),"Transfer needs ID",IF(AND(F1083&lt;&gt;"",ABS(N(L1083))&gt;0.009),"Unmatched transfer",IF(AND(LEFT(E1083,6)="Rental",K1083="Household"),"Rental row needs property",""))))))</f>
        <v/>
      </c>
    </row>
    <row r="1084" customFormat="false" ht="15" hidden="false" customHeight="false" outlineLevel="0" collapsed="false">
      <c r="A1084" s="21"/>
      <c r="D1084" s="22"/>
      <c r="I1084" s="23" t="str">
        <f aca="false">IF(E1084="","",IFERROR(INDEX(Categories!$A$2:$A$200,MATCH(E1084,Categories!$B$2:$B$200,0)),"Unknown"))</f>
        <v/>
      </c>
      <c r="J1084" s="24" t="str">
        <f aca="false">IF(A1084="","",DATE(YEAR(A1084),MONTH(A1084),1))</f>
        <v/>
      </c>
      <c r="K1084" s="23" t="str">
        <f aca="false">IF(A1084="","",IF(G1084&lt;&gt;"",G1084,IFERROR(INDEX(Accounts!$D$2:$D$40,MATCH(B1084,Accounts!$A$2:$A$40,0)),"Household")))</f>
        <v/>
      </c>
      <c r="L1084" s="25" t="str">
        <f aca="false">IF(F1084="","",SUMIFS($D$2:$D$3001,$F$2:$F$3001,F1084))</f>
        <v/>
      </c>
      <c r="M1084" s="23" t="str">
        <f aca="false">IF(A1084="","",IF(E1084="","Uncategorized",IF(I1084="Unknown","Unknown category",IF(AND(I1084="Transfer",F1084=""),"Transfer needs ID",IF(AND(F1084&lt;&gt;"",ABS(N(L1084))&gt;0.009),"Unmatched transfer",IF(AND(LEFT(E1084,6)="Rental",K1084="Household"),"Rental row needs property",""))))))</f>
        <v/>
      </c>
    </row>
    <row r="1085" customFormat="false" ht="15" hidden="false" customHeight="false" outlineLevel="0" collapsed="false">
      <c r="A1085" s="21"/>
      <c r="D1085" s="22"/>
      <c r="I1085" s="23" t="str">
        <f aca="false">IF(E1085="","",IFERROR(INDEX(Categories!$A$2:$A$200,MATCH(E1085,Categories!$B$2:$B$200,0)),"Unknown"))</f>
        <v/>
      </c>
      <c r="J1085" s="24" t="str">
        <f aca="false">IF(A1085="","",DATE(YEAR(A1085),MONTH(A1085),1))</f>
        <v/>
      </c>
      <c r="K1085" s="23" t="str">
        <f aca="false">IF(A1085="","",IF(G1085&lt;&gt;"",G1085,IFERROR(INDEX(Accounts!$D$2:$D$40,MATCH(B1085,Accounts!$A$2:$A$40,0)),"Household")))</f>
        <v/>
      </c>
      <c r="L1085" s="25" t="str">
        <f aca="false">IF(F1085="","",SUMIFS($D$2:$D$3001,$F$2:$F$3001,F1085))</f>
        <v/>
      </c>
      <c r="M1085" s="23" t="str">
        <f aca="false">IF(A1085="","",IF(E1085="","Uncategorized",IF(I1085="Unknown","Unknown category",IF(AND(I1085="Transfer",F1085=""),"Transfer needs ID",IF(AND(F1085&lt;&gt;"",ABS(N(L1085))&gt;0.009),"Unmatched transfer",IF(AND(LEFT(E1085,6)="Rental",K1085="Household"),"Rental row needs property",""))))))</f>
        <v/>
      </c>
    </row>
    <row r="1086" customFormat="false" ht="15" hidden="false" customHeight="false" outlineLevel="0" collapsed="false">
      <c r="A1086" s="21"/>
      <c r="D1086" s="22"/>
      <c r="I1086" s="23" t="str">
        <f aca="false">IF(E1086="","",IFERROR(INDEX(Categories!$A$2:$A$200,MATCH(E1086,Categories!$B$2:$B$200,0)),"Unknown"))</f>
        <v/>
      </c>
      <c r="J1086" s="24" t="str">
        <f aca="false">IF(A1086="","",DATE(YEAR(A1086),MONTH(A1086),1))</f>
        <v/>
      </c>
      <c r="K1086" s="23" t="str">
        <f aca="false">IF(A1086="","",IF(G1086&lt;&gt;"",G1086,IFERROR(INDEX(Accounts!$D$2:$D$40,MATCH(B1086,Accounts!$A$2:$A$40,0)),"Household")))</f>
        <v/>
      </c>
      <c r="L1086" s="25" t="str">
        <f aca="false">IF(F1086="","",SUMIFS($D$2:$D$3001,$F$2:$F$3001,F1086))</f>
        <v/>
      </c>
      <c r="M1086" s="23" t="str">
        <f aca="false">IF(A1086="","",IF(E1086="","Uncategorized",IF(I1086="Unknown","Unknown category",IF(AND(I1086="Transfer",F1086=""),"Transfer needs ID",IF(AND(F1086&lt;&gt;"",ABS(N(L1086))&gt;0.009),"Unmatched transfer",IF(AND(LEFT(E1086,6)="Rental",K1086="Household"),"Rental row needs property",""))))))</f>
        <v/>
      </c>
    </row>
    <row r="1087" customFormat="false" ht="15" hidden="false" customHeight="false" outlineLevel="0" collapsed="false">
      <c r="A1087" s="21"/>
      <c r="D1087" s="22"/>
      <c r="I1087" s="23" t="str">
        <f aca="false">IF(E1087="","",IFERROR(INDEX(Categories!$A$2:$A$200,MATCH(E1087,Categories!$B$2:$B$200,0)),"Unknown"))</f>
        <v/>
      </c>
      <c r="J1087" s="24" t="str">
        <f aca="false">IF(A1087="","",DATE(YEAR(A1087),MONTH(A1087),1))</f>
        <v/>
      </c>
      <c r="K1087" s="23" t="str">
        <f aca="false">IF(A1087="","",IF(G1087&lt;&gt;"",G1087,IFERROR(INDEX(Accounts!$D$2:$D$40,MATCH(B1087,Accounts!$A$2:$A$40,0)),"Household")))</f>
        <v/>
      </c>
      <c r="L1087" s="25" t="str">
        <f aca="false">IF(F1087="","",SUMIFS($D$2:$D$3001,$F$2:$F$3001,F1087))</f>
        <v/>
      </c>
      <c r="M1087" s="23" t="str">
        <f aca="false">IF(A1087="","",IF(E1087="","Uncategorized",IF(I1087="Unknown","Unknown category",IF(AND(I1087="Transfer",F1087=""),"Transfer needs ID",IF(AND(F1087&lt;&gt;"",ABS(N(L1087))&gt;0.009),"Unmatched transfer",IF(AND(LEFT(E1087,6)="Rental",K1087="Household"),"Rental row needs property",""))))))</f>
        <v/>
      </c>
    </row>
    <row r="1088" customFormat="false" ht="15" hidden="false" customHeight="false" outlineLevel="0" collapsed="false">
      <c r="A1088" s="21"/>
      <c r="D1088" s="22"/>
      <c r="I1088" s="23" t="str">
        <f aca="false">IF(E1088="","",IFERROR(INDEX(Categories!$A$2:$A$200,MATCH(E1088,Categories!$B$2:$B$200,0)),"Unknown"))</f>
        <v/>
      </c>
      <c r="J1088" s="24" t="str">
        <f aca="false">IF(A1088="","",DATE(YEAR(A1088),MONTH(A1088),1))</f>
        <v/>
      </c>
      <c r="K1088" s="23" t="str">
        <f aca="false">IF(A1088="","",IF(G1088&lt;&gt;"",G1088,IFERROR(INDEX(Accounts!$D$2:$D$40,MATCH(B1088,Accounts!$A$2:$A$40,0)),"Household")))</f>
        <v/>
      </c>
      <c r="L1088" s="25" t="str">
        <f aca="false">IF(F1088="","",SUMIFS($D$2:$D$3001,$F$2:$F$3001,F1088))</f>
        <v/>
      </c>
      <c r="M1088" s="23" t="str">
        <f aca="false">IF(A1088="","",IF(E1088="","Uncategorized",IF(I1088="Unknown","Unknown category",IF(AND(I1088="Transfer",F1088=""),"Transfer needs ID",IF(AND(F1088&lt;&gt;"",ABS(N(L1088))&gt;0.009),"Unmatched transfer",IF(AND(LEFT(E1088,6)="Rental",K1088="Household"),"Rental row needs property",""))))))</f>
        <v/>
      </c>
    </row>
    <row r="1089" customFormat="false" ht="15" hidden="false" customHeight="false" outlineLevel="0" collapsed="false">
      <c r="A1089" s="21"/>
      <c r="D1089" s="22"/>
      <c r="I1089" s="23" t="str">
        <f aca="false">IF(E1089="","",IFERROR(INDEX(Categories!$A$2:$A$200,MATCH(E1089,Categories!$B$2:$B$200,0)),"Unknown"))</f>
        <v/>
      </c>
      <c r="J1089" s="24" t="str">
        <f aca="false">IF(A1089="","",DATE(YEAR(A1089),MONTH(A1089),1))</f>
        <v/>
      </c>
      <c r="K1089" s="23" t="str">
        <f aca="false">IF(A1089="","",IF(G1089&lt;&gt;"",G1089,IFERROR(INDEX(Accounts!$D$2:$D$40,MATCH(B1089,Accounts!$A$2:$A$40,0)),"Household")))</f>
        <v/>
      </c>
      <c r="L1089" s="25" t="str">
        <f aca="false">IF(F1089="","",SUMIFS($D$2:$D$3001,$F$2:$F$3001,F1089))</f>
        <v/>
      </c>
      <c r="M1089" s="23" t="str">
        <f aca="false">IF(A1089="","",IF(E1089="","Uncategorized",IF(I1089="Unknown","Unknown category",IF(AND(I1089="Transfer",F1089=""),"Transfer needs ID",IF(AND(F1089&lt;&gt;"",ABS(N(L1089))&gt;0.009),"Unmatched transfer",IF(AND(LEFT(E1089,6)="Rental",K1089="Household"),"Rental row needs property",""))))))</f>
        <v/>
      </c>
    </row>
    <row r="1090" customFormat="false" ht="15" hidden="false" customHeight="false" outlineLevel="0" collapsed="false">
      <c r="A1090" s="21"/>
      <c r="D1090" s="22"/>
      <c r="I1090" s="23" t="str">
        <f aca="false">IF(E1090="","",IFERROR(INDEX(Categories!$A$2:$A$200,MATCH(E1090,Categories!$B$2:$B$200,0)),"Unknown"))</f>
        <v/>
      </c>
      <c r="J1090" s="24" t="str">
        <f aca="false">IF(A1090="","",DATE(YEAR(A1090),MONTH(A1090),1))</f>
        <v/>
      </c>
      <c r="K1090" s="23" t="str">
        <f aca="false">IF(A1090="","",IF(G1090&lt;&gt;"",G1090,IFERROR(INDEX(Accounts!$D$2:$D$40,MATCH(B1090,Accounts!$A$2:$A$40,0)),"Household")))</f>
        <v/>
      </c>
      <c r="L1090" s="25" t="str">
        <f aca="false">IF(F1090="","",SUMIFS($D$2:$D$3001,$F$2:$F$3001,F1090))</f>
        <v/>
      </c>
      <c r="M1090" s="23" t="str">
        <f aca="false">IF(A1090="","",IF(E1090="","Uncategorized",IF(I1090="Unknown","Unknown category",IF(AND(I1090="Transfer",F1090=""),"Transfer needs ID",IF(AND(F1090&lt;&gt;"",ABS(N(L1090))&gt;0.009),"Unmatched transfer",IF(AND(LEFT(E1090,6)="Rental",K1090="Household"),"Rental row needs property",""))))))</f>
        <v/>
      </c>
    </row>
    <row r="1091" customFormat="false" ht="15" hidden="false" customHeight="false" outlineLevel="0" collapsed="false">
      <c r="A1091" s="21"/>
      <c r="D1091" s="22"/>
      <c r="I1091" s="23" t="str">
        <f aca="false">IF(E1091="","",IFERROR(INDEX(Categories!$A$2:$A$200,MATCH(E1091,Categories!$B$2:$B$200,0)),"Unknown"))</f>
        <v/>
      </c>
      <c r="J1091" s="24" t="str">
        <f aca="false">IF(A1091="","",DATE(YEAR(A1091),MONTH(A1091),1))</f>
        <v/>
      </c>
      <c r="K1091" s="23" t="str">
        <f aca="false">IF(A1091="","",IF(G1091&lt;&gt;"",G1091,IFERROR(INDEX(Accounts!$D$2:$D$40,MATCH(B1091,Accounts!$A$2:$A$40,0)),"Household")))</f>
        <v/>
      </c>
      <c r="L1091" s="25" t="str">
        <f aca="false">IF(F1091="","",SUMIFS($D$2:$D$3001,$F$2:$F$3001,F1091))</f>
        <v/>
      </c>
      <c r="M1091" s="23" t="str">
        <f aca="false">IF(A1091="","",IF(E1091="","Uncategorized",IF(I1091="Unknown","Unknown category",IF(AND(I1091="Transfer",F1091=""),"Transfer needs ID",IF(AND(F1091&lt;&gt;"",ABS(N(L1091))&gt;0.009),"Unmatched transfer",IF(AND(LEFT(E1091,6)="Rental",K1091="Household"),"Rental row needs property",""))))))</f>
        <v/>
      </c>
    </row>
    <row r="1092" customFormat="false" ht="15" hidden="false" customHeight="false" outlineLevel="0" collapsed="false">
      <c r="A1092" s="21"/>
      <c r="D1092" s="22"/>
      <c r="I1092" s="23" t="str">
        <f aca="false">IF(E1092="","",IFERROR(INDEX(Categories!$A$2:$A$200,MATCH(E1092,Categories!$B$2:$B$200,0)),"Unknown"))</f>
        <v/>
      </c>
      <c r="J1092" s="24" t="str">
        <f aca="false">IF(A1092="","",DATE(YEAR(A1092),MONTH(A1092),1))</f>
        <v/>
      </c>
      <c r="K1092" s="23" t="str">
        <f aca="false">IF(A1092="","",IF(G1092&lt;&gt;"",G1092,IFERROR(INDEX(Accounts!$D$2:$D$40,MATCH(B1092,Accounts!$A$2:$A$40,0)),"Household")))</f>
        <v/>
      </c>
      <c r="L1092" s="25" t="str">
        <f aca="false">IF(F1092="","",SUMIFS($D$2:$D$3001,$F$2:$F$3001,F1092))</f>
        <v/>
      </c>
      <c r="M1092" s="23" t="str">
        <f aca="false">IF(A1092="","",IF(E1092="","Uncategorized",IF(I1092="Unknown","Unknown category",IF(AND(I1092="Transfer",F1092=""),"Transfer needs ID",IF(AND(F1092&lt;&gt;"",ABS(N(L1092))&gt;0.009),"Unmatched transfer",IF(AND(LEFT(E1092,6)="Rental",K1092="Household"),"Rental row needs property",""))))))</f>
        <v/>
      </c>
    </row>
    <row r="1093" customFormat="false" ht="15" hidden="false" customHeight="false" outlineLevel="0" collapsed="false">
      <c r="A1093" s="21"/>
      <c r="D1093" s="22"/>
      <c r="I1093" s="23" t="str">
        <f aca="false">IF(E1093="","",IFERROR(INDEX(Categories!$A$2:$A$200,MATCH(E1093,Categories!$B$2:$B$200,0)),"Unknown"))</f>
        <v/>
      </c>
      <c r="J1093" s="24" t="str">
        <f aca="false">IF(A1093="","",DATE(YEAR(A1093),MONTH(A1093),1))</f>
        <v/>
      </c>
      <c r="K1093" s="23" t="str">
        <f aca="false">IF(A1093="","",IF(G1093&lt;&gt;"",G1093,IFERROR(INDEX(Accounts!$D$2:$D$40,MATCH(B1093,Accounts!$A$2:$A$40,0)),"Household")))</f>
        <v/>
      </c>
      <c r="L1093" s="25" t="str">
        <f aca="false">IF(F1093="","",SUMIFS($D$2:$D$3001,$F$2:$F$3001,F1093))</f>
        <v/>
      </c>
      <c r="M1093" s="23" t="str">
        <f aca="false">IF(A1093="","",IF(E1093="","Uncategorized",IF(I1093="Unknown","Unknown category",IF(AND(I1093="Transfer",F1093=""),"Transfer needs ID",IF(AND(F1093&lt;&gt;"",ABS(N(L1093))&gt;0.009),"Unmatched transfer",IF(AND(LEFT(E1093,6)="Rental",K1093="Household"),"Rental row needs property",""))))))</f>
        <v/>
      </c>
    </row>
    <row r="1094" customFormat="false" ht="15" hidden="false" customHeight="false" outlineLevel="0" collapsed="false">
      <c r="A1094" s="21"/>
      <c r="D1094" s="22"/>
      <c r="I1094" s="23" t="str">
        <f aca="false">IF(E1094="","",IFERROR(INDEX(Categories!$A$2:$A$200,MATCH(E1094,Categories!$B$2:$B$200,0)),"Unknown"))</f>
        <v/>
      </c>
      <c r="J1094" s="24" t="str">
        <f aca="false">IF(A1094="","",DATE(YEAR(A1094),MONTH(A1094),1))</f>
        <v/>
      </c>
      <c r="K1094" s="23" t="str">
        <f aca="false">IF(A1094="","",IF(G1094&lt;&gt;"",G1094,IFERROR(INDEX(Accounts!$D$2:$D$40,MATCH(B1094,Accounts!$A$2:$A$40,0)),"Household")))</f>
        <v/>
      </c>
      <c r="L1094" s="25" t="str">
        <f aca="false">IF(F1094="","",SUMIFS($D$2:$D$3001,$F$2:$F$3001,F1094))</f>
        <v/>
      </c>
      <c r="M1094" s="23" t="str">
        <f aca="false">IF(A1094="","",IF(E1094="","Uncategorized",IF(I1094="Unknown","Unknown category",IF(AND(I1094="Transfer",F1094=""),"Transfer needs ID",IF(AND(F1094&lt;&gt;"",ABS(N(L1094))&gt;0.009),"Unmatched transfer",IF(AND(LEFT(E1094,6)="Rental",K1094="Household"),"Rental row needs property",""))))))</f>
        <v/>
      </c>
    </row>
    <row r="1095" customFormat="false" ht="15" hidden="false" customHeight="false" outlineLevel="0" collapsed="false">
      <c r="A1095" s="21"/>
      <c r="D1095" s="22"/>
      <c r="I1095" s="23" t="str">
        <f aca="false">IF(E1095="","",IFERROR(INDEX(Categories!$A$2:$A$200,MATCH(E1095,Categories!$B$2:$B$200,0)),"Unknown"))</f>
        <v/>
      </c>
      <c r="J1095" s="24" t="str">
        <f aca="false">IF(A1095="","",DATE(YEAR(A1095),MONTH(A1095),1))</f>
        <v/>
      </c>
      <c r="K1095" s="23" t="str">
        <f aca="false">IF(A1095="","",IF(G1095&lt;&gt;"",G1095,IFERROR(INDEX(Accounts!$D$2:$D$40,MATCH(B1095,Accounts!$A$2:$A$40,0)),"Household")))</f>
        <v/>
      </c>
      <c r="L1095" s="25" t="str">
        <f aca="false">IF(F1095="","",SUMIFS($D$2:$D$3001,$F$2:$F$3001,F1095))</f>
        <v/>
      </c>
      <c r="M1095" s="23" t="str">
        <f aca="false">IF(A1095="","",IF(E1095="","Uncategorized",IF(I1095="Unknown","Unknown category",IF(AND(I1095="Transfer",F1095=""),"Transfer needs ID",IF(AND(F1095&lt;&gt;"",ABS(N(L1095))&gt;0.009),"Unmatched transfer",IF(AND(LEFT(E1095,6)="Rental",K1095="Household"),"Rental row needs property",""))))))</f>
        <v/>
      </c>
    </row>
    <row r="1096" customFormat="false" ht="15" hidden="false" customHeight="false" outlineLevel="0" collapsed="false">
      <c r="A1096" s="21"/>
      <c r="D1096" s="22"/>
      <c r="I1096" s="23" t="str">
        <f aca="false">IF(E1096="","",IFERROR(INDEX(Categories!$A$2:$A$200,MATCH(E1096,Categories!$B$2:$B$200,0)),"Unknown"))</f>
        <v/>
      </c>
      <c r="J1096" s="24" t="str">
        <f aca="false">IF(A1096="","",DATE(YEAR(A1096),MONTH(A1096),1))</f>
        <v/>
      </c>
      <c r="K1096" s="23" t="str">
        <f aca="false">IF(A1096="","",IF(G1096&lt;&gt;"",G1096,IFERROR(INDEX(Accounts!$D$2:$D$40,MATCH(B1096,Accounts!$A$2:$A$40,0)),"Household")))</f>
        <v/>
      </c>
      <c r="L1096" s="25" t="str">
        <f aca="false">IF(F1096="","",SUMIFS($D$2:$D$3001,$F$2:$F$3001,F1096))</f>
        <v/>
      </c>
      <c r="M1096" s="23" t="str">
        <f aca="false">IF(A1096="","",IF(E1096="","Uncategorized",IF(I1096="Unknown","Unknown category",IF(AND(I1096="Transfer",F1096=""),"Transfer needs ID",IF(AND(F1096&lt;&gt;"",ABS(N(L1096))&gt;0.009),"Unmatched transfer",IF(AND(LEFT(E1096,6)="Rental",K1096="Household"),"Rental row needs property",""))))))</f>
        <v/>
      </c>
    </row>
    <row r="1097" customFormat="false" ht="15" hidden="false" customHeight="false" outlineLevel="0" collapsed="false">
      <c r="A1097" s="21"/>
      <c r="D1097" s="22"/>
      <c r="I1097" s="23" t="str">
        <f aca="false">IF(E1097="","",IFERROR(INDEX(Categories!$A$2:$A$200,MATCH(E1097,Categories!$B$2:$B$200,0)),"Unknown"))</f>
        <v/>
      </c>
      <c r="J1097" s="24" t="str">
        <f aca="false">IF(A1097="","",DATE(YEAR(A1097),MONTH(A1097),1))</f>
        <v/>
      </c>
      <c r="K1097" s="23" t="str">
        <f aca="false">IF(A1097="","",IF(G1097&lt;&gt;"",G1097,IFERROR(INDEX(Accounts!$D$2:$D$40,MATCH(B1097,Accounts!$A$2:$A$40,0)),"Household")))</f>
        <v/>
      </c>
      <c r="L1097" s="25" t="str">
        <f aca="false">IF(F1097="","",SUMIFS($D$2:$D$3001,$F$2:$F$3001,F1097))</f>
        <v/>
      </c>
      <c r="M1097" s="23" t="str">
        <f aca="false">IF(A1097="","",IF(E1097="","Uncategorized",IF(I1097="Unknown","Unknown category",IF(AND(I1097="Transfer",F1097=""),"Transfer needs ID",IF(AND(F1097&lt;&gt;"",ABS(N(L1097))&gt;0.009),"Unmatched transfer",IF(AND(LEFT(E1097,6)="Rental",K1097="Household"),"Rental row needs property",""))))))</f>
        <v/>
      </c>
    </row>
    <row r="1098" customFormat="false" ht="15" hidden="false" customHeight="false" outlineLevel="0" collapsed="false">
      <c r="A1098" s="21"/>
      <c r="D1098" s="22"/>
      <c r="I1098" s="23" t="str">
        <f aca="false">IF(E1098="","",IFERROR(INDEX(Categories!$A$2:$A$200,MATCH(E1098,Categories!$B$2:$B$200,0)),"Unknown"))</f>
        <v/>
      </c>
      <c r="J1098" s="24" t="str">
        <f aca="false">IF(A1098="","",DATE(YEAR(A1098),MONTH(A1098),1))</f>
        <v/>
      </c>
      <c r="K1098" s="23" t="str">
        <f aca="false">IF(A1098="","",IF(G1098&lt;&gt;"",G1098,IFERROR(INDEX(Accounts!$D$2:$D$40,MATCH(B1098,Accounts!$A$2:$A$40,0)),"Household")))</f>
        <v/>
      </c>
      <c r="L1098" s="25" t="str">
        <f aca="false">IF(F1098="","",SUMIFS($D$2:$D$3001,$F$2:$F$3001,F1098))</f>
        <v/>
      </c>
      <c r="M1098" s="23" t="str">
        <f aca="false">IF(A1098="","",IF(E1098="","Uncategorized",IF(I1098="Unknown","Unknown category",IF(AND(I1098="Transfer",F1098=""),"Transfer needs ID",IF(AND(F1098&lt;&gt;"",ABS(N(L1098))&gt;0.009),"Unmatched transfer",IF(AND(LEFT(E1098,6)="Rental",K1098="Household"),"Rental row needs property",""))))))</f>
        <v/>
      </c>
    </row>
    <row r="1099" customFormat="false" ht="15" hidden="false" customHeight="false" outlineLevel="0" collapsed="false">
      <c r="A1099" s="21"/>
      <c r="D1099" s="22"/>
      <c r="I1099" s="23" t="str">
        <f aca="false">IF(E1099="","",IFERROR(INDEX(Categories!$A$2:$A$200,MATCH(E1099,Categories!$B$2:$B$200,0)),"Unknown"))</f>
        <v/>
      </c>
      <c r="J1099" s="24" t="str">
        <f aca="false">IF(A1099="","",DATE(YEAR(A1099),MONTH(A1099),1))</f>
        <v/>
      </c>
      <c r="K1099" s="23" t="str">
        <f aca="false">IF(A1099="","",IF(G1099&lt;&gt;"",G1099,IFERROR(INDEX(Accounts!$D$2:$D$40,MATCH(B1099,Accounts!$A$2:$A$40,0)),"Household")))</f>
        <v/>
      </c>
      <c r="L1099" s="25" t="str">
        <f aca="false">IF(F1099="","",SUMIFS($D$2:$D$3001,$F$2:$F$3001,F1099))</f>
        <v/>
      </c>
      <c r="M1099" s="23" t="str">
        <f aca="false">IF(A1099="","",IF(E1099="","Uncategorized",IF(I1099="Unknown","Unknown category",IF(AND(I1099="Transfer",F1099=""),"Transfer needs ID",IF(AND(F1099&lt;&gt;"",ABS(N(L1099))&gt;0.009),"Unmatched transfer",IF(AND(LEFT(E1099,6)="Rental",K1099="Household"),"Rental row needs property",""))))))</f>
        <v/>
      </c>
    </row>
    <row r="1100" customFormat="false" ht="15" hidden="false" customHeight="false" outlineLevel="0" collapsed="false">
      <c r="A1100" s="21"/>
      <c r="D1100" s="22"/>
      <c r="I1100" s="23" t="str">
        <f aca="false">IF(E1100="","",IFERROR(INDEX(Categories!$A$2:$A$200,MATCH(E1100,Categories!$B$2:$B$200,0)),"Unknown"))</f>
        <v/>
      </c>
      <c r="J1100" s="24" t="str">
        <f aca="false">IF(A1100="","",DATE(YEAR(A1100),MONTH(A1100),1))</f>
        <v/>
      </c>
      <c r="K1100" s="23" t="str">
        <f aca="false">IF(A1100="","",IF(G1100&lt;&gt;"",G1100,IFERROR(INDEX(Accounts!$D$2:$D$40,MATCH(B1100,Accounts!$A$2:$A$40,0)),"Household")))</f>
        <v/>
      </c>
      <c r="L1100" s="25" t="str">
        <f aca="false">IF(F1100="","",SUMIFS($D$2:$D$3001,$F$2:$F$3001,F1100))</f>
        <v/>
      </c>
      <c r="M1100" s="23" t="str">
        <f aca="false">IF(A1100="","",IF(E1100="","Uncategorized",IF(I1100="Unknown","Unknown category",IF(AND(I1100="Transfer",F1100=""),"Transfer needs ID",IF(AND(F1100&lt;&gt;"",ABS(N(L1100))&gt;0.009),"Unmatched transfer",IF(AND(LEFT(E1100,6)="Rental",K1100="Household"),"Rental row needs property",""))))))</f>
        <v/>
      </c>
    </row>
    <row r="1101" customFormat="false" ht="15" hidden="false" customHeight="false" outlineLevel="0" collapsed="false">
      <c r="A1101" s="21"/>
      <c r="D1101" s="22"/>
      <c r="I1101" s="23" t="str">
        <f aca="false">IF(E1101="","",IFERROR(INDEX(Categories!$A$2:$A$200,MATCH(E1101,Categories!$B$2:$B$200,0)),"Unknown"))</f>
        <v/>
      </c>
      <c r="J1101" s="24" t="str">
        <f aca="false">IF(A1101="","",DATE(YEAR(A1101),MONTH(A1101),1))</f>
        <v/>
      </c>
      <c r="K1101" s="23" t="str">
        <f aca="false">IF(A1101="","",IF(G1101&lt;&gt;"",G1101,IFERROR(INDEX(Accounts!$D$2:$D$40,MATCH(B1101,Accounts!$A$2:$A$40,0)),"Household")))</f>
        <v/>
      </c>
      <c r="L1101" s="25" t="str">
        <f aca="false">IF(F1101="","",SUMIFS($D$2:$D$3001,$F$2:$F$3001,F1101))</f>
        <v/>
      </c>
      <c r="M1101" s="23" t="str">
        <f aca="false">IF(A1101="","",IF(E1101="","Uncategorized",IF(I1101="Unknown","Unknown category",IF(AND(I1101="Transfer",F1101=""),"Transfer needs ID",IF(AND(F1101&lt;&gt;"",ABS(N(L1101))&gt;0.009),"Unmatched transfer",IF(AND(LEFT(E1101,6)="Rental",K1101="Household"),"Rental row needs property",""))))))</f>
        <v/>
      </c>
    </row>
    <row r="1102" customFormat="false" ht="15" hidden="false" customHeight="false" outlineLevel="0" collapsed="false">
      <c r="A1102" s="21"/>
      <c r="D1102" s="22"/>
      <c r="I1102" s="23" t="str">
        <f aca="false">IF(E1102="","",IFERROR(INDEX(Categories!$A$2:$A$200,MATCH(E1102,Categories!$B$2:$B$200,0)),"Unknown"))</f>
        <v/>
      </c>
      <c r="J1102" s="24" t="str">
        <f aca="false">IF(A1102="","",DATE(YEAR(A1102),MONTH(A1102),1))</f>
        <v/>
      </c>
      <c r="K1102" s="23" t="str">
        <f aca="false">IF(A1102="","",IF(G1102&lt;&gt;"",G1102,IFERROR(INDEX(Accounts!$D$2:$D$40,MATCH(B1102,Accounts!$A$2:$A$40,0)),"Household")))</f>
        <v/>
      </c>
      <c r="L1102" s="25" t="str">
        <f aca="false">IF(F1102="","",SUMIFS($D$2:$D$3001,$F$2:$F$3001,F1102))</f>
        <v/>
      </c>
      <c r="M1102" s="23" t="str">
        <f aca="false">IF(A1102="","",IF(E1102="","Uncategorized",IF(I1102="Unknown","Unknown category",IF(AND(I1102="Transfer",F1102=""),"Transfer needs ID",IF(AND(F1102&lt;&gt;"",ABS(N(L1102))&gt;0.009),"Unmatched transfer",IF(AND(LEFT(E1102,6)="Rental",K1102="Household"),"Rental row needs property",""))))))</f>
        <v/>
      </c>
    </row>
    <row r="1103" customFormat="false" ht="15" hidden="false" customHeight="false" outlineLevel="0" collapsed="false">
      <c r="A1103" s="21"/>
      <c r="D1103" s="22"/>
      <c r="I1103" s="23" t="str">
        <f aca="false">IF(E1103="","",IFERROR(INDEX(Categories!$A$2:$A$200,MATCH(E1103,Categories!$B$2:$B$200,0)),"Unknown"))</f>
        <v/>
      </c>
      <c r="J1103" s="24" t="str">
        <f aca="false">IF(A1103="","",DATE(YEAR(A1103),MONTH(A1103),1))</f>
        <v/>
      </c>
      <c r="K1103" s="23" t="str">
        <f aca="false">IF(A1103="","",IF(G1103&lt;&gt;"",G1103,IFERROR(INDEX(Accounts!$D$2:$D$40,MATCH(B1103,Accounts!$A$2:$A$40,0)),"Household")))</f>
        <v/>
      </c>
      <c r="L1103" s="25" t="str">
        <f aca="false">IF(F1103="","",SUMIFS($D$2:$D$3001,$F$2:$F$3001,F1103))</f>
        <v/>
      </c>
      <c r="M1103" s="23" t="str">
        <f aca="false">IF(A1103="","",IF(E1103="","Uncategorized",IF(I1103="Unknown","Unknown category",IF(AND(I1103="Transfer",F1103=""),"Transfer needs ID",IF(AND(F1103&lt;&gt;"",ABS(N(L1103))&gt;0.009),"Unmatched transfer",IF(AND(LEFT(E1103,6)="Rental",K1103="Household"),"Rental row needs property",""))))))</f>
        <v/>
      </c>
    </row>
    <row r="1104" customFormat="false" ht="15" hidden="false" customHeight="false" outlineLevel="0" collapsed="false">
      <c r="A1104" s="21"/>
      <c r="D1104" s="22"/>
      <c r="I1104" s="23" t="str">
        <f aca="false">IF(E1104="","",IFERROR(INDEX(Categories!$A$2:$A$200,MATCH(E1104,Categories!$B$2:$B$200,0)),"Unknown"))</f>
        <v/>
      </c>
      <c r="J1104" s="24" t="str">
        <f aca="false">IF(A1104="","",DATE(YEAR(A1104),MONTH(A1104),1))</f>
        <v/>
      </c>
      <c r="K1104" s="23" t="str">
        <f aca="false">IF(A1104="","",IF(G1104&lt;&gt;"",G1104,IFERROR(INDEX(Accounts!$D$2:$D$40,MATCH(B1104,Accounts!$A$2:$A$40,0)),"Household")))</f>
        <v/>
      </c>
      <c r="L1104" s="25" t="str">
        <f aca="false">IF(F1104="","",SUMIFS($D$2:$D$3001,$F$2:$F$3001,F1104))</f>
        <v/>
      </c>
      <c r="M1104" s="23" t="str">
        <f aca="false">IF(A1104="","",IF(E1104="","Uncategorized",IF(I1104="Unknown","Unknown category",IF(AND(I1104="Transfer",F1104=""),"Transfer needs ID",IF(AND(F1104&lt;&gt;"",ABS(N(L1104))&gt;0.009),"Unmatched transfer",IF(AND(LEFT(E1104,6)="Rental",K1104="Household"),"Rental row needs property",""))))))</f>
        <v/>
      </c>
    </row>
    <row r="1105" customFormat="false" ht="15" hidden="false" customHeight="false" outlineLevel="0" collapsed="false">
      <c r="A1105" s="21"/>
      <c r="D1105" s="22"/>
      <c r="I1105" s="23" t="str">
        <f aca="false">IF(E1105="","",IFERROR(INDEX(Categories!$A$2:$A$200,MATCH(E1105,Categories!$B$2:$B$200,0)),"Unknown"))</f>
        <v/>
      </c>
      <c r="J1105" s="24" t="str">
        <f aca="false">IF(A1105="","",DATE(YEAR(A1105),MONTH(A1105),1))</f>
        <v/>
      </c>
      <c r="K1105" s="23" t="str">
        <f aca="false">IF(A1105="","",IF(G1105&lt;&gt;"",G1105,IFERROR(INDEX(Accounts!$D$2:$D$40,MATCH(B1105,Accounts!$A$2:$A$40,0)),"Household")))</f>
        <v/>
      </c>
      <c r="L1105" s="25" t="str">
        <f aca="false">IF(F1105="","",SUMIFS($D$2:$D$3001,$F$2:$F$3001,F1105))</f>
        <v/>
      </c>
      <c r="M1105" s="23" t="str">
        <f aca="false">IF(A1105="","",IF(E1105="","Uncategorized",IF(I1105="Unknown","Unknown category",IF(AND(I1105="Transfer",F1105=""),"Transfer needs ID",IF(AND(F1105&lt;&gt;"",ABS(N(L1105))&gt;0.009),"Unmatched transfer",IF(AND(LEFT(E1105,6)="Rental",K1105="Household"),"Rental row needs property",""))))))</f>
        <v/>
      </c>
    </row>
    <row r="1106" customFormat="false" ht="15" hidden="false" customHeight="false" outlineLevel="0" collapsed="false">
      <c r="A1106" s="21"/>
      <c r="D1106" s="22"/>
      <c r="I1106" s="23" t="str">
        <f aca="false">IF(E1106="","",IFERROR(INDEX(Categories!$A$2:$A$200,MATCH(E1106,Categories!$B$2:$B$200,0)),"Unknown"))</f>
        <v/>
      </c>
      <c r="J1106" s="24" t="str">
        <f aca="false">IF(A1106="","",DATE(YEAR(A1106),MONTH(A1106),1))</f>
        <v/>
      </c>
      <c r="K1106" s="23" t="str">
        <f aca="false">IF(A1106="","",IF(G1106&lt;&gt;"",G1106,IFERROR(INDEX(Accounts!$D$2:$D$40,MATCH(B1106,Accounts!$A$2:$A$40,0)),"Household")))</f>
        <v/>
      </c>
      <c r="L1106" s="25" t="str">
        <f aca="false">IF(F1106="","",SUMIFS($D$2:$D$3001,$F$2:$F$3001,F1106))</f>
        <v/>
      </c>
      <c r="M1106" s="23" t="str">
        <f aca="false">IF(A1106="","",IF(E1106="","Uncategorized",IF(I1106="Unknown","Unknown category",IF(AND(I1106="Transfer",F1106=""),"Transfer needs ID",IF(AND(F1106&lt;&gt;"",ABS(N(L1106))&gt;0.009),"Unmatched transfer",IF(AND(LEFT(E1106,6)="Rental",K1106="Household"),"Rental row needs property",""))))))</f>
        <v/>
      </c>
    </row>
    <row r="1107" customFormat="false" ht="15" hidden="false" customHeight="false" outlineLevel="0" collapsed="false">
      <c r="A1107" s="21"/>
      <c r="D1107" s="22"/>
      <c r="I1107" s="23" t="str">
        <f aca="false">IF(E1107="","",IFERROR(INDEX(Categories!$A$2:$A$200,MATCH(E1107,Categories!$B$2:$B$200,0)),"Unknown"))</f>
        <v/>
      </c>
      <c r="J1107" s="24" t="str">
        <f aca="false">IF(A1107="","",DATE(YEAR(A1107),MONTH(A1107),1))</f>
        <v/>
      </c>
      <c r="K1107" s="23" t="str">
        <f aca="false">IF(A1107="","",IF(G1107&lt;&gt;"",G1107,IFERROR(INDEX(Accounts!$D$2:$D$40,MATCH(B1107,Accounts!$A$2:$A$40,0)),"Household")))</f>
        <v/>
      </c>
      <c r="L1107" s="25" t="str">
        <f aca="false">IF(F1107="","",SUMIFS($D$2:$D$3001,$F$2:$F$3001,F1107))</f>
        <v/>
      </c>
      <c r="M1107" s="23" t="str">
        <f aca="false">IF(A1107="","",IF(E1107="","Uncategorized",IF(I1107="Unknown","Unknown category",IF(AND(I1107="Transfer",F1107=""),"Transfer needs ID",IF(AND(F1107&lt;&gt;"",ABS(N(L1107))&gt;0.009),"Unmatched transfer",IF(AND(LEFT(E1107,6)="Rental",K1107="Household"),"Rental row needs property",""))))))</f>
        <v/>
      </c>
    </row>
    <row r="1108" customFormat="false" ht="15" hidden="false" customHeight="false" outlineLevel="0" collapsed="false">
      <c r="A1108" s="21"/>
      <c r="D1108" s="22"/>
      <c r="I1108" s="23" t="str">
        <f aca="false">IF(E1108="","",IFERROR(INDEX(Categories!$A$2:$A$200,MATCH(E1108,Categories!$B$2:$B$200,0)),"Unknown"))</f>
        <v/>
      </c>
      <c r="J1108" s="24" t="str">
        <f aca="false">IF(A1108="","",DATE(YEAR(A1108),MONTH(A1108),1))</f>
        <v/>
      </c>
      <c r="K1108" s="23" t="str">
        <f aca="false">IF(A1108="","",IF(G1108&lt;&gt;"",G1108,IFERROR(INDEX(Accounts!$D$2:$D$40,MATCH(B1108,Accounts!$A$2:$A$40,0)),"Household")))</f>
        <v/>
      </c>
      <c r="L1108" s="25" t="str">
        <f aca="false">IF(F1108="","",SUMIFS($D$2:$D$3001,$F$2:$F$3001,F1108))</f>
        <v/>
      </c>
      <c r="M1108" s="23" t="str">
        <f aca="false">IF(A1108="","",IF(E1108="","Uncategorized",IF(I1108="Unknown","Unknown category",IF(AND(I1108="Transfer",F1108=""),"Transfer needs ID",IF(AND(F1108&lt;&gt;"",ABS(N(L1108))&gt;0.009),"Unmatched transfer",IF(AND(LEFT(E1108,6)="Rental",K1108="Household"),"Rental row needs property",""))))))</f>
        <v/>
      </c>
    </row>
    <row r="1109" customFormat="false" ht="15" hidden="false" customHeight="false" outlineLevel="0" collapsed="false">
      <c r="A1109" s="21"/>
      <c r="D1109" s="22"/>
      <c r="I1109" s="23" t="str">
        <f aca="false">IF(E1109="","",IFERROR(INDEX(Categories!$A$2:$A$200,MATCH(E1109,Categories!$B$2:$B$200,0)),"Unknown"))</f>
        <v/>
      </c>
      <c r="J1109" s="24" t="str">
        <f aca="false">IF(A1109="","",DATE(YEAR(A1109),MONTH(A1109),1))</f>
        <v/>
      </c>
      <c r="K1109" s="23" t="str">
        <f aca="false">IF(A1109="","",IF(G1109&lt;&gt;"",G1109,IFERROR(INDEX(Accounts!$D$2:$D$40,MATCH(B1109,Accounts!$A$2:$A$40,0)),"Household")))</f>
        <v/>
      </c>
      <c r="L1109" s="25" t="str">
        <f aca="false">IF(F1109="","",SUMIFS($D$2:$D$3001,$F$2:$F$3001,F1109))</f>
        <v/>
      </c>
      <c r="M1109" s="23" t="str">
        <f aca="false">IF(A1109="","",IF(E1109="","Uncategorized",IF(I1109="Unknown","Unknown category",IF(AND(I1109="Transfer",F1109=""),"Transfer needs ID",IF(AND(F1109&lt;&gt;"",ABS(N(L1109))&gt;0.009),"Unmatched transfer",IF(AND(LEFT(E1109,6)="Rental",K1109="Household"),"Rental row needs property",""))))))</f>
        <v/>
      </c>
    </row>
    <row r="1110" customFormat="false" ht="15" hidden="false" customHeight="false" outlineLevel="0" collapsed="false">
      <c r="A1110" s="21"/>
      <c r="D1110" s="22"/>
      <c r="I1110" s="23" t="str">
        <f aca="false">IF(E1110="","",IFERROR(INDEX(Categories!$A$2:$A$200,MATCH(E1110,Categories!$B$2:$B$200,0)),"Unknown"))</f>
        <v/>
      </c>
      <c r="J1110" s="24" t="str">
        <f aca="false">IF(A1110="","",DATE(YEAR(A1110),MONTH(A1110),1))</f>
        <v/>
      </c>
      <c r="K1110" s="23" t="str">
        <f aca="false">IF(A1110="","",IF(G1110&lt;&gt;"",G1110,IFERROR(INDEX(Accounts!$D$2:$D$40,MATCH(B1110,Accounts!$A$2:$A$40,0)),"Household")))</f>
        <v/>
      </c>
      <c r="L1110" s="25" t="str">
        <f aca="false">IF(F1110="","",SUMIFS($D$2:$D$3001,$F$2:$F$3001,F1110))</f>
        <v/>
      </c>
      <c r="M1110" s="23" t="str">
        <f aca="false">IF(A1110="","",IF(E1110="","Uncategorized",IF(I1110="Unknown","Unknown category",IF(AND(I1110="Transfer",F1110=""),"Transfer needs ID",IF(AND(F1110&lt;&gt;"",ABS(N(L1110))&gt;0.009),"Unmatched transfer",IF(AND(LEFT(E1110,6)="Rental",K1110="Household"),"Rental row needs property",""))))))</f>
        <v/>
      </c>
    </row>
    <row r="1111" customFormat="false" ht="15" hidden="false" customHeight="false" outlineLevel="0" collapsed="false">
      <c r="A1111" s="21"/>
      <c r="D1111" s="22"/>
      <c r="I1111" s="23" t="str">
        <f aca="false">IF(E1111="","",IFERROR(INDEX(Categories!$A$2:$A$200,MATCH(E1111,Categories!$B$2:$B$200,0)),"Unknown"))</f>
        <v/>
      </c>
      <c r="J1111" s="24" t="str">
        <f aca="false">IF(A1111="","",DATE(YEAR(A1111),MONTH(A1111),1))</f>
        <v/>
      </c>
      <c r="K1111" s="23" t="str">
        <f aca="false">IF(A1111="","",IF(G1111&lt;&gt;"",G1111,IFERROR(INDEX(Accounts!$D$2:$D$40,MATCH(B1111,Accounts!$A$2:$A$40,0)),"Household")))</f>
        <v/>
      </c>
      <c r="L1111" s="25" t="str">
        <f aca="false">IF(F1111="","",SUMIFS($D$2:$D$3001,$F$2:$F$3001,F1111))</f>
        <v/>
      </c>
      <c r="M1111" s="23" t="str">
        <f aca="false">IF(A1111="","",IF(E1111="","Uncategorized",IF(I1111="Unknown","Unknown category",IF(AND(I1111="Transfer",F1111=""),"Transfer needs ID",IF(AND(F1111&lt;&gt;"",ABS(N(L1111))&gt;0.009),"Unmatched transfer",IF(AND(LEFT(E1111,6)="Rental",K1111="Household"),"Rental row needs property",""))))))</f>
        <v/>
      </c>
    </row>
    <row r="1112" customFormat="false" ht="15" hidden="false" customHeight="false" outlineLevel="0" collapsed="false">
      <c r="A1112" s="21"/>
      <c r="D1112" s="22"/>
      <c r="I1112" s="23" t="str">
        <f aca="false">IF(E1112="","",IFERROR(INDEX(Categories!$A$2:$A$200,MATCH(E1112,Categories!$B$2:$B$200,0)),"Unknown"))</f>
        <v/>
      </c>
      <c r="J1112" s="24" t="str">
        <f aca="false">IF(A1112="","",DATE(YEAR(A1112),MONTH(A1112),1))</f>
        <v/>
      </c>
      <c r="K1112" s="23" t="str">
        <f aca="false">IF(A1112="","",IF(G1112&lt;&gt;"",G1112,IFERROR(INDEX(Accounts!$D$2:$D$40,MATCH(B1112,Accounts!$A$2:$A$40,0)),"Household")))</f>
        <v/>
      </c>
      <c r="L1112" s="25" t="str">
        <f aca="false">IF(F1112="","",SUMIFS($D$2:$D$3001,$F$2:$F$3001,F1112))</f>
        <v/>
      </c>
      <c r="M1112" s="23" t="str">
        <f aca="false">IF(A1112="","",IF(E1112="","Uncategorized",IF(I1112="Unknown","Unknown category",IF(AND(I1112="Transfer",F1112=""),"Transfer needs ID",IF(AND(F1112&lt;&gt;"",ABS(N(L1112))&gt;0.009),"Unmatched transfer",IF(AND(LEFT(E1112,6)="Rental",K1112="Household"),"Rental row needs property",""))))))</f>
        <v/>
      </c>
    </row>
    <row r="1113" customFormat="false" ht="15" hidden="false" customHeight="false" outlineLevel="0" collapsed="false">
      <c r="A1113" s="21"/>
      <c r="D1113" s="22"/>
      <c r="I1113" s="23" t="str">
        <f aca="false">IF(E1113="","",IFERROR(INDEX(Categories!$A$2:$A$200,MATCH(E1113,Categories!$B$2:$B$200,0)),"Unknown"))</f>
        <v/>
      </c>
      <c r="J1113" s="24" t="str">
        <f aca="false">IF(A1113="","",DATE(YEAR(A1113),MONTH(A1113),1))</f>
        <v/>
      </c>
      <c r="K1113" s="23" t="str">
        <f aca="false">IF(A1113="","",IF(G1113&lt;&gt;"",G1113,IFERROR(INDEX(Accounts!$D$2:$D$40,MATCH(B1113,Accounts!$A$2:$A$40,0)),"Household")))</f>
        <v/>
      </c>
      <c r="L1113" s="25" t="str">
        <f aca="false">IF(F1113="","",SUMIFS($D$2:$D$3001,$F$2:$F$3001,F1113))</f>
        <v/>
      </c>
      <c r="M1113" s="23" t="str">
        <f aca="false">IF(A1113="","",IF(E1113="","Uncategorized",IF(I1113="Unknown","Unknown category",IF(AND(I1113="Transfer",F1113=""),"Transfer needs ID",IF(AND(F1113&lt;&gt;"",ABS(N(L1113))&gt;0.009),"Unmatched transfer",IF(AND(LEFT(E1113,6)="Rental",K1113="Household"),"Rental row needs property",""))))))</f>
        <v/>
      </c>
    </row>
    <row r="1114" customFormat="false" ht="15" hidden="false" customHeight="false" outlineLevel="0" collapsed="false">
      <c r="A1114" s="21"/>
      <c r="D1114" s="22"/>
      <c r="I1114" s="23" t="str">
        <f aca="false">IF(E1114="","",IFERROR(INDEX(Categories!$A$2:$A$200,MATCH(E1114,Categories!$B$2:$B$200,0)),"Unknown"))</f>
        <v/>
      </c>
      <c r="J1114" s="24" t="str">
        <f aca="false">IF(A1114="","",DATE(YEAR(A1114),MONTH(A1114),1))</f>
        <v/>
      </c>
      <c r="K1114" s="23" t="str">
        <f aca="false">IF(A1114="","",IF(G1114&lt;&gt;"",G1114,IFERROR(INDEX(Accounts!$D$2:$D$40,MATCH(B1114,Accounts!$A$2:$A$40,0)),"Household")))</f>
        <v/>
      </c>
      <c r="L1114" s="25" t="str">
        <f aca="false">IF(F1114="","",SUMIFS($D$2:$D$3001,$F$2:$F$3001,F1114))</f>
        <v/>
      </c>
      <c r="M1114" s="23" t="str">
        <f aca="false">IF(A1114="","",IF(E1114="","Uncategorized",IF(I1114="Unknown","Unknown category",IF(AND(I1114="Transfer",F1114=""),"Transfer needs ID",IF(AND(F1114&lt;&gt;"",ABS(N(L1114))&gt;0.009),"Unmatched transfer",IF(AND(LEFT(E1114,6)="Rental",K1114="Household"),"Rental row needs property",""))))))</f>
        <v/>
      </c>
    </row>
    <row r="1115" customFormat="false" ht="15" hidden="false" customHeight="false" outlineLevel="0" collapsed="false">
      <c r="A1115" s="21"/>
      <c r="D1115" s="22"/>
      <c r="I1115" s="23" t="str">
        <f aca="false">IF(E1115="","",IFERROR(INDEX(Categories!$A$2:$A$200,MATCH(E1115,Categories!$B$2:$B$200,0)),"Unknown"))</f>
        <v/>
      </c>
      <c r="J1115" s="24" t="str">
        <f aca="false">IF(A1115="","",DATE(YEAR(A1115),MONTH(A1115),1))</f>
        <v/>
      </c>
      <c r="K1115" s="23" t="str">
        <f aca="false">IF(A1115="","",IF(G1115&lt;&gt;"",G1115,IFERROR(INDEX(Accounts!$D$2:$D$40,MATCH(B1115,Accounts!$A$2:$A$40,0)),"Household")))</f>
        <v/>
      </c>
      <c r="L1115" s="25" t="str">
        <f aca="false">IF(F1115="","",SUMIFS($D$2:$D$3001,$F$2:$F$3001,F1115))</f>
        <v/>
      </c>
      <c r="M1115" s="23" t="str">
        <f aca="false">IF(A1115="","",IF(E1115="","Uncategorized",IF(I1115="Unknown","Unknown category",IF(AND(I1115="Transfer",F1115=""),"Transfer needs ID",IF(AND(F1115&lt;&gt;"",ABS(N(L1115))&gt;0.009),"Unmatched transfer",IF(AND(LEFT(E1115,6)="Rental",K1115="Household"),"Rental row needs property",""))))))</f>
        <v/>
      </c>
    </row>
    <row r="1116" customFormat="false" ht="15" hidden="false" customHeight="false" outlineLevel="0" collapsed="false">
      <c r="A1116" s="21"/>
      <c r="D1116" s="22"/>
      <c r="I1116" s="23" t="str">
        <f aca="false">IF(E1116="","",IFERROR(INDEX(Categories!$A$2:$A$200,MATCH(E1116,Categories!$B$2:$B$200,0)),"Unknown"))</f>
        <v/>
      </c>
      <c r="J1116" s="24" t="str">
        <f aca="false">IF(A1116="","",DATE(YEAR(A1116),MONTH(A1116),1))</f>
        <v/>
      </c>
      <c r="K1116" s="23" t="str">
        <f aca="false">IF(A1116="","",IF(G1116&lt;&gt;"",G1116,IFERROR(INDEX(Accounts!$D$2:$D$40,MATCH(B1116,Accounts!$A$2:$A$40,0)),"Household")))</f>
        <v/>
      </c>
      <c r="L1116" s="25" t="str">
        <f aca="false">IF(F1116="","",SUMIFS($D$2:$D$3001,$F$2:$F$3001,F1116))</f>
        <v/>
      </c>
      <c r="M1116" s="23" t="str">
        <f aca="false">IF(A1116="","",IF(E1116="","Uncategorized",IF(I1116="Unknown","Unknown category",IF(AND(I1116="Transfer",F1116=""),"Transfer needs ID",IF(AND(F1116&lt;&gt;"",ABS(N(L1116))&gt;0.009),"Unmatched transfer",IF(AND(LEFT(E1116,6)="Rental",K1116="Household"),"Rental row needs property",""))))))</f>
        <v/>
      </c>
    </row>
    <row r="1117" customFormat="false" ht="15" hidden="false" customHeight="false" outlineLevel="0" collapsed="false">
      <c r="A1117" s="21"/>
      <c r="D1117" s="22"/>
      <c r="I1117" s="23" t="str">
        <f aca="false">IF(E1117="","",IFERROR(INDEX(Categories!$A$2:$A$200,MATCH(E1117,Categories!$B$2:$B$200,0)),"Unknown"))</f>
        <v/>
      </c>
      <c r="J1117" s="24" t="str">
        <f aca="false">IF(A1117="","",DATE(YEAR(A1117),MONTH(A1117),1))</f>
        <v/>
      </c>
      <c r="K1117" s="23" t="str">
        <f aca="false">IF(A1117="","",IF(G1117&lt;&gt;"",G1117,IFERROR(INDEX(Accounts!$D$2:$D$40,MATCH(B1117,Accounts!$A$2:$A$40,0)),"Household")))</f>
        <v/>
      </c>
      <c r="L1117" s="25" t="str">
        <f aca="false">IF(F1117="","",SUMIFS($D$2:$D$3001,$F$2:$F$3001,F1117))</f>
        <v/>
      </c>
      <c r="M1117" s="23" t="str">
        <f aca="false">IF(A1117="","",IF(E1117="","Uncategorized",IF(I1117="Unknown","Unknown category",IF(AND(I1117="Transfer",F1117=""),"Transfer needs ID",IF(AND(F1117&lt;&gt;"",ABS(N(L1117))&gt;0.009),"Unmatched transfer",IF(AND(LEFT(E1117,6)="Rental",K1117="Household"),"Rental row needs property",""))))))</f>
        <v/>
      </c>
    </row>
    <row r="1118" customFormat="false" ht="15" hidden="false" customHeight="false" outlineLevel="0" collapsed="false">
      <c r="A1118" s="21"/>
      <c r="D1118" s="22"/>
      <c r="I1118" s="23" t="str">
        <f aca="false">IF(E1118="","",IFERROR(INDEX(Categories!$A$2:$A$200,MATCH(E1118,Categories!$B$2:$B$200,0)),"Unknown"))</f>
        <v/>
      </c>
      <c r="J1118" s="24" t="str">
        <f aca="false">IF(A1118="","",DATE(YEAR(A1118),MONTH(A1118),1))</f>
        <v/>
      </c>
      <c r="K1118" s="23" t="str">
        <f aca="false">IF(A1118="","",IF(G1118&lt;&gt;"",G1118,IFERROR(INDEX(Accounts!$D$2:$D$40,MATCH(B1118,Accounts!$A$2:$A$40,0)),"Household")))</f>
        <v/>
      </c>
      <c r="L1118" s="25" t="str">
        <f aca="false">IF(F1118="","",SUMIFS($D$2:$D$3001,$F$2:$F$3001,F1118))</f>
        <v/>
      </c>
      <c r="M1118" s="23" t="str">
        <f aca="false">IF(A1118="","",IF(E1118="","Uncategorized",IF(I1118="Unknown","Unknown category",IF(AND(I1118="Transfer",F1118=""),"Transfer needs ID",IF(AND(F1118&lt;&gt;"",ABS(N(L1118))&gt;0.009),"Unmatched transfer",IF(AND(LEFT(E1118,6)="Rental",K1118="Household"),"Rental row needs property",""))))))</f>
        <v/>
      </c>
    </row>
    <row r="1119" customFormat="false" ht="15" hidden="false" customHeight="false" outlineLevel="0" collapsed="false">
      <c r="A1119" s="21"/>
      <c r="D1119" s="22"/>
      <c r="I1119" s="23" t="str">
        <f aca="false">IF(E1119="","",IFERROR(INDEX(Categories!$A$2:$A$200,MATCH(E1119,Categories!$B$2:$B$200,0)),"Unknown"))</f>
        <v/>
      </c>
      <c r="J1119" s="24" t="str">
        <f aca="false">IF(A1119="","",DATE(YEAR(A1119),MONTH(A1119),1))</f>
        <v/>
      </c>
      <c r="K1119" s="23" t="str">
        <f aca="false">IF(A1119="","",IF(G1119&lt;&gt;"",G1119,IFERROR(INDEX(Accounts!$D$2:$D$40,MATCH(B1119,Accounts!$A$2:$A$40,0)),"Household")))</f>
        <v/>
      </c>
      <c r="L1119" s="25" t="str">
        <f aca="false">IF(F1119="","",SUMIFS($D$2:$D$3001,$F$2:$F$3001,F1119))</f>
        <v/>
      </c>
      <c r="M1119" s="23" t="str">
        <f aca="false">IF(A1119="","",IF(E1119="","Uncategorized",IF(I1119="Unknown","Unknown category",IF(AND(I1119="Transfer",F1119=""),"Transfer needs ID",IF(AND(F1119&lt;&gt;"",ABS(N(L1119))&gt;0.009),"Unmatched transfer",IF(AND(LEFT(E1119,6)="Rental",K1119="Household"),"Rental row needs property",""))))))</f>
        <v/>
      </c>
    </row>
    <row r="1120" customFormat="false" ht="15" hidden="false" customHeight="false" outlineLevel="0" collapsed="false">
      <c r="A1120" s="21"/>
      <c r="D1120" s="22"/>
      <c r="I1120" s="23" t="str">
        <f aca="false">IF(E1120="","",IFERROR(INDEX(Categories!$A$2:$A$200,MATCH(E1120,Categories!$B$2:$B$200,0)),"Unknown"))</f>
        <v/>
      </c>
      <c r="J1120" s="24" t="str">
        <f aca="false">IF(A1120="","",DATE(YEAR(A1120),MONTH(A1120),1))</f>
        <v/>
      </c>
      <c r="K1120" s="23" t="str">
        <f aca="false">IF(A1120="","",IF(G1120&lt;&gt;"",G1120,IFERROR(INDEX(Accounts!$D$2:$D$40,MATCH(B1120,Accounts!$A$2:$A$40,0)),"Household")))</f>
        <v/>
      </c>
      <c r="L1120" s="25" t="str">
        <f aca="false">IF(F1120="","",SUMIFS($D$2:$D$3001,$F$2:$F$3001,F1120))</f>
        <v/>
      </c>
      <c r="M1120" s="23" t="str">
        <f aca="false">IF(A1120="","",IF(E1120="","Uncategorized",IF(I1120="Unknown","Unknown category",IF(AND(I1120="Transfer",F1120=""),"Transfer needs ID",IF(AND(F1120&lt;&gt;"",ABS(N(L1120))&gt;0.009),"Unmatched transfer",IF(AND(LEFT(E1120,6)="Rental",K1120="Household"),"Rental row needs property",""))))))</f>
        <v/>
      </c>
    </row>
    <row r="1121" customFormat="false" ht="15" hidden="false" customHeight="false" outlineLevel="0" collapsed="false">
      <c r="A1121" s="21"/>
      <c r="D1121" s="22"/>
      <c r="I1121" s="23" t="str">
        <f aca="false">IF(E1121="","",IFERROR(INDEX(Categories!$A$2:$A$200,MATCH(E1121,Categories!$B$2:$B$200,0)),"Unknown"))</f>
        <v/>
      </c>
      <c r="J1121" s="24" t="str">
        <f aca="false">IF(A1121="","",DATE(YEAR(A1121),MONTH(A1121),1))</f>
        <v/>
      </c>
      <c r="K1121" s="23" t="str">
        <f aca="false">IF(A1121="","",IF(G1121&lt;&gt;"",G1121,IFERROR(INDEX(Accounts!$D$2:$D$40,MATCH(B1121,Accounts!$A$2:$A$40,0)),"Household")))</f>
        <v/>
      </c>
      <c r="L1121" s="25" t="str">
        <f aca="false">IF(F1121="","",SUMIFS($D$2:$D$3001,$F$2:$F$3001,F1121))</f>
        <v/>
      </c>
      <c r="M1121" s="23" t="str">
        <f aca="false">IF(A1121="","",IF(E1121="","Uncategorized",IF(I1121="Unknown","Unknown category",IF(AND(I1121="Transfer",F1121=""),"Transfer needs ID",IF(AND(F1121&lt;&gt;"",ABS(N(L1121))&gt;0.009),"Unmatched transfer",IF(AND(LEFT(E1121,6)="Rental",K1121="Household"),"Rental row needs property",""))))))</f>
        <v/>
      </c>
    </row>
    <row r="1122" customFormat="false" ht="15" hidden="false" customHeight="false" outlineLevel="0" collapsed="false">
      <c r="A1122" s="21"/>
      <c r="D1122" s="22"/>
      <c r="I1122" s="23" t="str">
        <f aca="false">IF(E1122="","",IFERROR(INDEX(Categories!$A$2:$A$200,MATCH(E1122,Categories!$B$2:$B$200,0)),"Unknown"))</f>
        <v/>
      </c>
      <c r="J1122" s="24" t="str">
        <f aca="false">IF(A1122="","",DATE(YEAR(A1122),MONTH(A1122),1))</f>
        <v/>
      </c>
      <c r="K1122" s="23" t="str">
        <f aca="false">IF(A1122="","",IF(G1122&lt;&gt;"",G1122,IFERROR(INDEX(Accounts!$D$2:$D$40,MATCH(B1122,Accounts!$A$2:$A$40,0)),"Household")))</f>
        <v/>
      </c>
      <c r="L1122" s="25" t="str">
        <f aca="false">IF(F1122="","",SUMIFS($D$2:$D$3001,$F$2:$F$3001,F1122))</f>
        <v/>
      </c>
      <c r="M1122" s="23" t="str">
        <f aca="false">IF(A1122="","",IF(E1122="","Uncategorized",IF(I1122="Unknown","Unknown category",IF(AND(I1122="Transfer",F1122=""),"Transfer needs ID",IF(AND(F1122&lt;&gt;"",ABS(N(L1122))&gt;0.009),"Unmatched transfer",IF(AND(LEFT(E1122,6)="Rental",K1122="Household"),"Rental row needs property",""))))))</f>
        <v/>
      </c>
    </row>
    <row r="1123" customFormat="false" ht="15" hidden="false" customHeight="false" outlineLevel="0" collapsed="false">
      <c r="A1123" s="21"/>
      <c r="D1123" s="22"/>
      <c r="I1123" s="23" t="str">
        <f aca="false">IF(E1123="","",IFERROR(INDEX(Categories!$A$2:$A$200,MATCH(E1123,Categories!$B$2:$B$200,0)),"Unknown"))</f>
        <v/>
      </c>
      <c r="J1123" s="24" t="str">
        <f aca="false">IF(A1123="","",DATE(YEAR(A1123),MONTH(A1123),1))</f>
        <v/>
      </c>
      <c r="K1123" s="23" t="str">
        <f aca="false">IF(A1123="","",IF(G1123&lt;&gt;"",G1123,IFERROR(INDEX(Accounts!$D$2:$D$40,MATCH(B1123,Accounts!$A$2:$A$40,0)),"Household")))</f>
        <v/>
      </c>
      <c r="L1123" s="25" t="str">
        <f aca="false">IF(F1123="","",SUMIFS($D$2:$D$3001,$F$2:$F$3001,F1123))</f>
        <v/>
      </c>
      <c r="M1123" s="23" t="str">
        <f aca="false">IF(A1123="","",IF(E1123="","Uncategorized",IF(I1123="Unknown","Unknown category",IF(AND(I1123="Transfer",F1123=""),"Transfer needs ID",IF(AND(F1123&lt;&gt;"",ABS(N(L1123))&gt;0.009),"Unmatched transfer",IF(AND(LEFT(E1123,6)="Rental",K1123="Household"),"Rental row needs property",""))))))</f>
        <v/>
      </c>
    </row>
    <row r="1124" customFormat="false" ht="15" hidden="false" customHeight="false" outlineLevel="0" collapsed="false">
      <c r="A1124" s="21"/>
      <c r="D1124" s="22"/>
      <c r="I1124" s="23" t="str">
        <f aca="false">IF(E1124="","",IFERROR(INDEX(Categories!$A$2:$A$200,MATCH(E1124,Categories!$B$2:$B$200,0)),"Unknown"))</f>
        <v/>
      </c>
      <c r="J1124" s="24" t="str">
        <f aca="false">IF(A1124="","",DATE(YEAR(A1124),MONTH(A1124),1))</f>
        <v/>
      </c>
      <c r="K1124" s="23" t="str">
        <f aca="false">IF(A1124="","",IF(G1124&lt;&gt;"",G1124,IFERROR(INDEX(Accounts!$D$2:$D$40,MATCH(B1124,Accounts!$A$2:$A$40,0)),"Household")))</f>
        <v/>
      </c>
      <c r="L1124" s="25" t="str">
        <f aca="false">IF(F1124="","",SUMIFS($D$2:$D$3001,$F$2:$F$3001,F1124))</f>
        <v/>
      </c>
      <c r="M1124" s="23" t="str">
        <f aca="false">IF(A1124="","",IF(E1124="","Uncategorized",IF(I1124="Unknown","Unknown category",IF(AND(I1124="Transfer",F1124=""),"Transfer needs ID",IF(AND(F1124&lt;&gt;"",ABS(N(L1124))&gt;0.009),"Unmatched transfer",IF(AND(LEFT(E1124,6)="Rental",K1124="Household"),"Rental row needs property",""))))))</f>
        <v/>
      </c>
    </row>
    <row r="1125" customFormat="false" ht="15" hidden="false" customHeight="false" outlineLevel="0" collapsed="false">
      <c r="A1125" s="21"/>
      <c r="D1125" s="22"/>
      <c r="I1125" s="23" t="str">
        <f aca="false">IF(E1125="","",IFERROR(INDEX(Categories!$A$2:$A$200,MATCH(E1125,Categories!$B$2:$B$200,0)),"Unknown"))</f>
        <v/>
      </c>
      <c r="J1125" s="24" t="str">
        <f aca="false">IF(A1125="","",DATE(YEAR(A1125),MONTH(A1125),1))</f>
        <v/>
      </c>
      <c r="K1125" s="23" t="str">
        <f aca="false">IF(A1125="","",IF(G1125&lt;&gt;"",G1125,IFERROR(INDEX(Accounts!$D$2:$D$40,MATCH(B1125,Accounts!$A$2:$A$40,0)),"Household")))</f>
        <v/>
      </c>
      <c r="L1125" s="25" t="str">
        <f aca="false">IF(F1125="","",SUMIFS($D$2:$D$3001,$F$2:$F$3001,F1125))</f>
        <v/>
      </c>
      <c r="M1125" s="23" t="str">
        <f aca="false">IF(A1125="","",IF(E1125="","Uncategorized",IF(I1125="Unknown","Unknown category",IF(AND(I1125="Transfer",F1125=""),"Transfer needs ID",IF(AND(F1125&lt;&gt;"",ABS(N(L1125))&gt;0.009),"Unmatched transfer",IF(AND(LEFT(E1125,6)="Rental",K1125="Household"),"Rental row needs property",""))))))</f>
        <v/>
      </c>
    </row>
    <row r="1126" customFormat="false" ht="15" hidden="false" customHeight="false" outlineLevel="0" collapsed="false">
      <c r="A1126" s="21"/>
      <c r="D1126" s="22"/>
      <c r="I1126" s="23" t="str">
        <f aca="false">IF(E1126="","",IFERROR(INDEX(Categories!$A$2:$A$200,MATCH(E1126,Categories!$B$2:$B$200,0)),"Unknown"))</f>
        <v/>
      </c>
      <c r="J1126" s="24" t="str">
        <f aca="false">IF(A1126="","",DATE(YEAR(A1126),MONTH(A1126),1))</f>
        <v/>
      </c>
      <c r="K1126" s="23" t="str">
        <f aca="false">IF(A1126="","",IF(G1126&lt;&gt;"",G1126,IFERROR(INDEX(Accounts!$D$2:$D$40,MATCH(B1126,Accounts!$A$2:$A$40,0)),"Household")))</f>
        <v/>
      </c>
      <c r="L1126" s="25" t="str">
        <f aca="false">IF(F1126="","",SUMIFS($D$2:$D$3001,$F$2:$F$3001,F1126))</f>
        <v/>
      </c>
      <c r="M1126" s="23" t="str">
        <f aca="false">IF(A1126="","",IF(E1126="","Uncategorized",IF(I1126="Unknown","Unknown category",IF(AND(I1126="Transfer",F1126=""),"Transfer needs ID",IF(AND(F1126&lt;&gt;"",ABS(N(L1126))&gt;0.009),"Unmatched transfer",IF(AND(LEFT(E1126,6)="Rental",K1126="Household"),"Rental row needs property",""))))))</f>
        <v/>
      </c>
    </row>
    <row r="1127" customFormat="false" ht="15" hidden="false" customHeight="false" outlineLevel="0" collapsed="false">
      <c r="A1127" s="21"/>
      <c r="D1127" s="22"/>
      <c r="I1127" s="23" t="str">
        <f aca="false">IF(E1127="","",IFERROR(INDEX(Categories!$A$2:$A$200,MATCH(E1127,Categories!$B$2:$B$200,0)),"Unknown"))</f>
        <v/>
      </c>
      <c r="J1127" s="24" t="str">
        <f aca="false">IF(A1127="","",DATE(YEAR(A1127),MONTH(A1127),1))</f>
        <v/>
      </c>
      <c r="K1127" s="23" t="str">
        <f aca="false">IF(A1127="","",IF(G1127&lt;&gt;"",G1127,IFERROR(INDEX(Accounts!$D$2:$D$40,MATCH(B1127,Accounts!$A$2:$A$40,0)),"Household")))</f>
        <v/>
      </c>
      <c r="L1127" s="25" t="str">
        <f aca="false">IF(F1127="","",SUMIFS($D$2:$D$3001,$F$2:$F$3001,F1127))</f>
        <v/>
      </c>
      <c r="M1127" s="23" t="str">
        <f aca="false">IF(A1127="","",IF(E1127="","Uncategorized",IF(I1127="Unknown","Unknown category",IF(AND(I1127="Transfer",F1127=""),"Transfer needs ID",IF(AND(F1127&lt;&gt;"",ABS(N(L1127))&gt;0.009),"Unmatched transfer",IF(AND(LEFT(E1127,6)="Rental",K1127="Household"),"Rental row needs property",""))))))</f>
        <v/>
      </c>
    </row>
    <row r="1128" customFormat="false" ht="15" hidden="false" customHeight="false" outlineLevel="0" collapsed="false">
      <c r="A1128" s="21"/>
      <c r="D1128" s="22"/>
      <c r="I1128" s="23" t="str">
        <f aca="false">IF(E1128="","",IFERROR(INDEX(Categories!$A$2:$A$200,MATCH(E1128,Categories!$B$2:$B$200,0)),"Unknown"))</f>
        <v/>
      </c>
      <c r="J1128" s="24" t="str">
        <f aca="false">IF(A1128="","",DATE(YEAR(A1128),MONTH(A1128),1))</f>
        <v/>
      </c>
      <c r="K1128" s="23" t="str">
        <f aca="false">IF(A1128="","",IF(G1128&lt;&gt;"",G1128,IFERROR(INDEX(Accounts!$D$2:$D$40,MATCH(B1128,Accounts!$A$2:$A$40,0)),"Household")))</f>
        <v/>
      </c>
      <c r="L1128" s="25" t="str">
        <f aca="false">IF(F1128="","",SUMIFS($D$2:$D$3001,$F$2:$F$3001,F1128))</f>
        <v/>
      </c>
      <c r="M1128" s="23" t="str">
        <f aca="false">IF(A1128="","",IF(E1128="","Uncategorized",IF(I1128="Unknown","Unknown category",IF(AND(I1128="Transfer",F1128=""),"Transfer needs ID",IF(AND(F1128&lt;&gt;"",ABS(N(L1128))&gt;0.009),"Unmatched transfer",IF(AND(LEFT(E1128,6)="Rental",K1128="Household"),"Rental row needs property",""))))))</f>
        <v/>
      </c>
    </row>
    <row r="1129" customFormat="false" ht="15" hidden="false" customHeight="false" outlineLevel="0" collapsed="false">
      <c r="A1129" s="21"/>
      <c r="D1129" s="22"/>
      <c r="I1129" s="23" t="str">
        <f aca="false">IF(E1129="","",IFERROR(INDEX(Categories!$A$2:$A$200,MATCH(E1129,Categories!$B$2:$B$200,0)),"Unknown"))</f>
        <v/>
      </c>
      <c r="J1129" s="24" t="str">
        <f aca="false">IF(A1129="","",DATE(YEAR(A1129),MONTH(A1129),1))</f>
        <v/>
      </c>
      <c r="K1129" s="23" t="str">
        <f aca="false">IF(A1129="","",IF(G1129&lt;&gt;"",G1129,IFERROR(INDEX(Accounts!$D$2:$D$40,MATCH(B1129,Accounts!$A$2:$A$40,0)),"Household")))</f>
        <v/>
      </c>
      <c r="L1129" s="25" t="str">
        <f aca="false">IF(F1129="","",SUMIFS($D$2:$D$3001,$F$2:$F$3001,F1129))</f>
        <v/>
      </c>
      <c r="M1129" s="23" t="str">
        <f aca="false">IF(A1129="","",IF(E1129="","Uncategorized",IF(I1129="Unknown","Unknown category",IF(AND(I1129="Transfer",F1129=""),"Transfer needs ID",IF(AND(F1129&lt;&gt;"",ABS(N(L1129))&gt;0.009),"Unmatched transfer",IF(AND(LEFT(E1129,6)="Rental",K1129="Household"),"Rental row needs property",""))))))</f>
        <v/>
      </c>
    </row>
    <row r="1130" customFormat="false" ht="15" hidden="false" customHeight="false" outlineLevel="0" collapsed="false">
      <c r="A1130" s="21"/>
      <c r="D1130" s="22"/>
      <c r="I1130" s="23" t="str">
        <f aca="false">IF(E1130="","",IFERROR(INDEX(Categories!$A$2:$A$200,MATCH(E1130,Categories!$B$2:$B$200,0)),"Unknown"))</f>
        <v/>
      </c>
      <c r="J1130" s="24" t="str">
        <f aca="false">IF(A1130="","",DATE(YEAR(A1130),MONTH(A1130),1))</f>
        <v/>
      </c>
      <c r="K1130" s="23" t="str">
        <f aca="false">IF(A1130="","",IF(G1130&lt;&gt;"",G1130,IFERROR(INDEX(Accounts!$D$2:$D$40,MATCH(B1130,Accounts!$A$2:$A$40,0)),"Household")))</f>
        <v/>
      </c>
      <c r="L1130" s="25" t="str">
        <f aca="false">IF(F1130="","",SUMIFS($D$2:$D$3001,$F$2:$F$3001,F1130))</f>
        <v/>
      </c>
      <c r="M1130" s="23" t="str">
        <f aca="false">IF(A1130="","",IF(E1130="","Uncategorized",IF(I1130="Unknown","Unknown category",IF(AND(I1130="Transfer",F1130=""),"Transfer needs ID",IF(AND(F1130&lt;&gt;"",ABS(N(L1130))&gt;0.009),"Unmatched transfer",IF(AND(LEFT(E1130,6)="Rental",K1130="Household"),"Rental row needs property",""))))))</f>
        <v/>
      </c>
    </row>
    <row r="1131" customFormat="false" ht="15" hidden="false" customHeight="false" outlineLevel="0" collapsed="false">
      <c r="A1131" s="21"/>
      <c r="D1131" s="22"/>
      <c r="I1131" s="23" t="str">
        <f aca="false">IF(E1131="","",IFERROR(INDEX(Categories!$A$2:$A$200,MATCH(E1131,Categories!$B$2:$B$200,0)),"Unknown"))</f>
        <v/>
      </c>
      <c r="J1131" s="24" t="str">
        <f aca="false">IF(A1131="","",DATE(YEAR(A1131),MONTH(A1131),1))</f>
        <v/>
      </c>
      <c r="K1131" s="23" t="str">
        <f aca="false">IF(A1131="","",IF(G1131&lt;&gt;"",G1131,IFERROR(INDEX(Accounts!$D$2:$D$40,MATCH(B1131,Accounts!$A$2:$A$40,0)),"Household")))</f>
        <v/>
      </c>
      <c r="L1131" s="25" t="str">
        <f aca="false">IF(F1131="","",SUMIFS($D$2:$D$3001,$F$2:$F$3001,F1131))</f>
        <v/>
      </c>
      <c r="M1131" s="23" t="str">
        <f aca="false">IF(A1131="","",IF(E1131="","Uncategorized",IF(I1131="Unknown","Unknown category",IF(AND(I1131="Transfer",F1131=""),"Transfer needs ID",IF(AND(F1131&lt;&gt;"",ABS(N(L1131))&gt;0.009),"Unmatched transfer",IF(AND(LEFT(E1131,6)="Rental",K1131="Household"),"Rental row needs property",""))))))</f>
        <v/>
      </c>
    </row>
    <row r="1132" customFormat="false" ht="15" hidden="false" customHeight="false" outlineLevel="0" collapsed="false">
      <c r="A1132" s="21"/>
      <c r="D1132" s="22"/>
      <c r="I1132" s="23" t="str">
        <f aca="false">IF(E1132="","",IFERROR(INDEX(Categories!$A$2:$A$200,MATCH(E1132,Categories!$B$2:$B$200,0)),"Unknown"))</f>
        <v/>
      </c>
      <c r="J1132" s="24" t="str">
        <f aca="false">IF(A1132="","",DATE(YEAR(A1132),MONTH(A1132),1))</f>
        <v/>
      </c>
      <c r="K1132" s="23" t="str">
        <f aca="false">IF(A1132="","",IF(G1132&lt;&gt;"",G1132,IFERROR(INDEX(Accounts!$D$2:$D$40,MATCH(B1132,Accounts!$A$2:$A$40,0)),"Household")))</f>
        <v/>
      </c>
      <c r="L1132" s="25" t="str">
        <f aca="false">IF(F1132="","",SUMIFS($D$2:$D$3001,$F$2:$F$3001,F1132))</f>
        <v/>
      </c>
      <c r="M1132" s="23" t="str">
        <f aca="false">IF(A1132="","",IF(E1132="","Uncategorized",IF(I1132="Unknown","Unknown category",IF(AND(I1132="Transfer",F1132=""),"Transfer needs ID",IF(AND(F1132&lt;&gt;"",ABS(N(L1132))&gt;0.009),"Unmatched transfer",IF(AND(LEFT(E1132,6)="Rental",K1132="Household"),"Rental row needs property",""))))))</f>
        <v/>
      </c>
    </row>
    <row r="1133" customFormat="false" ht="15" hidden="false" customHeight="false" outlineLevel="0" collapsed="false">
      <c r="A1133" s="21"/>
      <c r="D1133" s="22"/>
      <c r="I1133" s="23" t="str">
        <f aca="false">IF(E1133="","",IFERROR(INDEX(Categories!$A$2:$A$200,MATCH(E1133,Categories!$B$2:$B$200,0)),"Unknown"))</f>
        <v/>
      </c>
      <c r="J1133" s="24" t="str">
        <f aca="false">IF(A1133="","",DATE(YEAR(A1133),MONTH(A1133),1))</f>
        <v/>
      </c>
      <c r="K1133" s="23" t="str">
        <f aca="false">IF(A1133="","",IF(G1133&lt;&gt;"",G1133,IFERROR(INDEX(Accounts!$D$2:$D$40,MATCH(B1133,Accounts!$A$2:$A$40,0)),"Household")))</f>
        <v/>
      </c>
      <c r="L1133" s="25" t="str">
        <f aca="false">IF(F1133="","",SUMIFS($D$2:$D$3001,$F$2:$F$3001,F1133))</f>
        <v/>
      </c>
      <c r="M1133" s="23" t="str">
        <f aca="false">IF(A1133="","",IF(E1133="","Uncategorized",IF(I1133="Unknown","Unknown category",IF(AND(I1133="Transfer",F1133=""),"Transfer needs ID",IF(AND(F1133&lt;&gt;"",ABS(N(L1133))&gt;0.009),"Unmatched transfer",IF(AND(LEFT(E1133,6)="Rental",K1133="Household"),"Rental row needs property",""))))))</f>
        <v/>
      </c>
    </row>
    <row r="1134" customFormat="false" ht="15" hidden="false" customHeight="false" outlineLevel="0" collapsed="false">
      <c r="A1134" s="21"/>
      <c r="D1134" s="22"/>
      <c r="I1134" s="23" t="str">
        <f aca="false">IF(E1134="","",IFERROR(INDEX(Categories!$A$2:$A$200,MATCH(E1134,Categories!$B$2:$B$200,0)),"Unknown"))</f>
        <v/>
      </c>
      <c r="J1134" s="24" t="str">
        <f aca="false">IF(A1134="","",DATE(YEAR(A1134),MONTH(A1134),1))</f>
        <v/>
      </c>
      <c r="K1134" s="23" t="str">
        <f aca="false">IF(A1134="","",IF(G1134&lt;&gt;"",G1134,IFERROR(INDEX(Accounts!$D$2:$D$40,MATCH(B1134,Accounts!$A$2:$A$40,0)),"Household")))</f>
        <v/>
      </c>
      <c r="L1134" s="25" t="str">
        <f aca="false">IF(F1134="","",SUMIFS($D$2:$D$3001,$F$2:$F$3001,F1134))</f>
        <v/>
      </c>
      <c r="M1134" s="23" t="str">
        <f aca="false">IF(A1134="","",IF(E1134="","Uncategorized",IF(I1134="Unknown","Unknown category",IF(AND(I1134="Transfer",F1134=""),"Transfer needs ID",IF(AND(F1134&lt;&gt;"",ABS(N(L1134))&gt;0.009),"Unmatched transfer",IF(AND(LEFT(E1134,6)="Rental",K1134="Household"),"Rental row needs property",""))))))</f>
        <v/>
      </c>
    </row>
    <row r="1135" customFormat="false" ht="15" hidden="false" customHeight="false" outlineLevel="0" collapsed="false">
      <c r="A1135" s="21"/>
      <c r="D1135" s="22"/>
      <c r="I1135" s="23" t="str">
        <f aca="false">IF(E1135="","",IFERROR(INDEX(Categories!$A$2:$A$200,MATCH(E1135,Categories!$B$2:$B$200,0)),"Unknown"))</f>
        <v/>
      </c>
      <c r="J1135" s="24" t="str">
        <f aca="false">IF(A1135="","",DATE(YEAR(A1135),MONTH(A1135),1))</f>
        <v/>
      </c>
      <c r="K1135" s="23" t="str">
        <f aca="false">IF(A1135="","",IF(G1135&lt;&gt;"",G1135,IFERROR(INDEX(Accounts!$D$2:$D$40,MATCH(B1135,Accounts!$A$2:$A$40,0)),"Household")))</f>
        <v/>
      </c>
      <c r="L1135" s="25" t="str">
        <f aca="false">IF(F1135="","",SUMIFS($D$2:$D$3001,$F$2:$F$3001,F1135))</f>
        <v/>
      </c>
      <c r="M1135" s="23" t="str">
        <f aca="false">IF(A1135="","",IF(E1135="","Uncategorized",IF(I1135="Unknown","Unknown category",IF(AND(I1135="Transfer",F1135=""),"Transfer needs ID",IF(AND(F1135&lt;&gt;"",ABS(N(L1135))&gt;0.009),"Unmatched transfer",IF(AND(LEFT(E1135,6)="Rental",K1135="Household"),"Rental row needs property",""))))))</f>
        <v/>
      </c>
    </row>
    <row r="1136" customFormat="false" ht="15" hidden="false" customHeight="false" outlineLevel="0" collapsed="false">
      <c r="A1136" s="21"/>
      <c r="D1136" s="22"/>
      <c r="I1136" s="23" t="str">
        <f aca="false">IF(E1136="","",IFERROR(INDEX(Categories!$A$2:$A$200,MATCH(E1136,Categories!$B$2:$B$200,0)),"Unknown"))</f>
        <v/>
      </c>
      <c r="J1136" s="24" t="str">
        <f aca="false">IF(A1136="","",DATE(YEAR(A1136),MONTH(A1136),1))</f>
        <v/>
      </c>
      <c r="K1136" s="23" t="str">
        <f aca="false">IF(A1136="","",IF(G1136&lt;&gt;"",G1136,IFERROR(INDEX(Accounts!$D$2:$D$40,MATCH(B1136,Accounts!$A$2:$A$40,0)),"Household")))</f>
        <v/>
      </c>
      <c r="L1136" s="25" t="str">
        <f aca="false">IF(F1136="","",SUMIFS($D$2:$D$3001,$F$2:$F$3001,F1136))</f>
        <v/>
      </c>
      <c r="M1136" s="23" t="str">
        <f aca="false">IF(A1136="","",IF(E1136="","Uncategorized",IF(I1136="Unknown","Unknown category",IF(AND(I1136="Transfer",F1136=""),"Transfer needs ID",IF(AND(F1136&lt;&gt;"",ABS(N(L1136))&gt;0.009),"Unmatched transfer",IF(AND(LEFT(E1136,6)="Rental",K1136="Household"),"Rental row needs property",""))))))</f>
        <v/>
      </c>
    </row>
    <row r="1137" customFormat="false" ht="15" hidden="false" customHeight="false" outlineLevel="0" collapsed="false">
      <c r="A1137" s="21"/>
      <c r="D1137" s="22"/>
      <c r="I1137" s="23" t="str">
        <f aca="false">IF(E1137="","",IFERROR(INDEX(Categories!$A$2:$A$200,MATCH(E1137,Categories!$B$2:$B$200,0)),"Unknown"))</f>
        <v/>
      </c>
      <c r="J1137" s="24" t="str">
        <f aca="false">IF(A1137="","",DATE(YEAR(A1137),MONTH(A1137),1))</f>
        <v/>
      </c>
      <c r="K1137" s="23" t="str">
        <f aca="false">IF(A1137="","",IF(G1137&lt;&gt;"",G1137,IFERROR(INDEX(Accounts!$D$2:$D$40,MATCH(B1137,Accounts!$A$2:$A$40,0)),"Household")))</f>
        <v/>
      </c>
      <c r="L1137" s="25" t="str">
        <f aca="false">IF(F1137="","",SUMIFS($D$2:$D$3001,$F$2:$F$3001,F1137))</f>
        <v/>
      </c>
      <c r="M1137" s="23" t="str">
        <f aca="false">IF(A1137="","",IF(E1137="","Uncategorized",IF(I1137="Unknown","Unknown category",IF(AND(I1137="Transfer",F1137=""),"Transfer needs ID",IF(AND(F1137&lt;&gt;"",ABS(N(L1137))&gt;0.009),"Unmatched transfer",IF(AND(LEFT(E1137,6)="Rental",K1137="Household"),"Rental row needs property",""))))))</f>
        <v/>
      </c>
    </row>
    <row r="1138" customFormat="false" ht="15" hidden="false" customHeight="false" outlineLevel="0" collapsed="false">
      <c r="A1138" s="21"/>
      <c r="D1138" s="22"/>
      <c r="I1138" s="23" t="str">
        <f aca="false">IF(E1138="","",IFERROR(INDEX(Categories!$A$2:$A$200,MATCH(E1138,Categories!$B$2:$B$200,0)),"Unknown"))</f>
        <v/>
      </c>
      <c r="J1138" s="24" t="str">
        <f aca="false">IF(A1138="","",DATE(YEAR(A1138),MONTH(A1138),1))</f>
        <v/>
      </c>
      <c r="K1138" s="23" t="str">
        <f aca="false">IF(A1138="","",IF(G1138&lt;&gt;"",G1138,IFERROR(INDEX(Accounts!$D$2:$D$40,MATCH(B1138,Accounts!$A$2:$A$40,0)),"Household")))</f>
        <v/>
      </c>
      <c r="L1138" s="25" t="str">
        <f aca="false">IF(F1138="","",SUMIFS($D$2:$D$3001,$F$2:$F$3001,F1138))</f>
        <v/>
      </c>
      <c r="M1138" s="23" t="str">
        <f aca="false">IF(A1138="","",IF(E1138="","Uncategorized",IF(I1138="Unknown","Unknown category",IF(AND(I1138="Transfer",F1138=""),"Transfer needs ID",IF(AND(F1138&lt;&gt;"",ABS(N(L1138))&gt;0.009),"Unmatched transfer",IF(AND(LEFT(E1138,6)="Rental",K1138="Household"),"Rental row needs property",""))))))</f>
        <v/>
      </c>
    </row>
    <row r="1139" customFormat="false" ht="15" hidden="false" customHeight="false" outlineLevel="0" collapsed="false">
      <c r="A1139" s="21"/>
      <c r="D1139" s="22"/>
      <c r="I1139" s="23" t="str">
        <f aca="false">IF(E1139="","",IFERROR(INDEX(Categories!$A$2:$A$200,MATCH(E1139,Categories!$B$2:$B$200,0)),"Unknown"))</f>
        <v/>
      </c>
      <c r="J1139" s="24" t="str">
        <f aca="false">IF(A1139="","",DATE(YEAR(A1139),MONTH(A1139),1))</f>
        <v/>
      </c>
      <c r="K1139" s="23" t="str">
        <f aca="false">IF(A1139="","",IF(G1139&lt;&gt;"",G1139,IFERROR(INDEX(Accounts!$D$2:$D$40,MATCH(B1139,Accounts!$A$2:$A$40,0)),"Household")))</f>
        <v/>
      </c>
      <c r="L1139" s="25" t="str">
        <f aca="false">IF(F1139="","",SUMIFS($D$2:$D$3001,$F$2:$F$3001,F1139))</f>
        <v/>
      </c>
      <c r="M1139" s="23" t="str">
        <f aca="false">IF(A1139="","",IF(E1139="","Uncategorized",IF(I1139="Unknown","Unknown category",IF(AND(I1139="Transfer",F1139=""),"Transfer needs ID",IF(AND(F1139&lt;&gt;"",ABS(N(L1139))&gt;0.009),"Unmatched transfer",IF(AND(LEFT(E1139,6)="Rental",K1139="Household"),"Rental row needs property",""))))))</f>
        <v/>
      </c>
    </row>
    <row r="1140" customFormat="false" ht="15" hidden="false" customHeight="false" outlineLevel="0" collapsed="false">
      <c r="A1140" s="21"/>
      <c r="D1140" s="22"/>
      <c r="I1140" s="23" t="str">
        <f aca="false">IF(E1140="","",IFERROR(INDEX(Categories!$A$2:$A$200,MATCH(E1140,Categories!$B$2:$B$200,0)),"Unknown"))</f>
        <v/>
      </c>
      <c r="J1140" s="24" t="str">
        <f aca="false">IF(A1140="","",DATE(YEAR(A1140),MONTH(A1140),1))</f>
        <v/>
      </c>
      <c r="K1140" s="23" t="str">
        <f aca="false">IF(A1140="","",IF(G1140&lt;&gt;"",G1140,IFERROR(INDEX(Accounts!$D$2:$D$40,MATCH(B1140,Accounts!$A$2:$A$40,0)),"Household")))</f>
        <v/>
      </c>
      <c r="L1140" s="25" t="str">
        <f aca="false">IF(F1140="","",SUMIFS($D$2:$D$3001,$F$2:$F$3001,F1140))</f>
        <v/>
      </c>
      <c r="M1140" s="23" t="str">
        <f aca="false">IF(A1140="","",IF(E1140="","Uncategorized",IF(I1140="Unknown","Unknown category",IF(AND(I1140="Transfer",F1140=""),"Transfer needs ID",IF(AND(F1140&lt;&gt;"",ABS(N(L1140))&gt;0.009),"Unmatched transfer",IF(AND(LEFT(E1140,6)="Rental",K1140="Household"),"Rental row needs property",""))))))</f>
        <v/>
      </c>
    </row>
    <row r="1141" customFormat="false" ht="15" hidden="false" customHeight="false" outlineLevel="0" collapsed="false">
      <c r="A1141" s="21"/>
      <c r="D1141" s="22"/>
      <c r="I1141" s="23" t="str">
        <f aca="false">IF(E1141="","",IFERROR(INDEX(Categories!$A$2:$A$200,MATCH(E1141,Categories!$B$2:$B$200,0)),"Unknown"))</f>
        <v/>
      </c>
      <c r="J1141" s="24" t="str">
        <f aca="false">IF(A1141="","",DATE(YEAR(A1141),MONTH(A1141),1))</f>
        <v/>
      </c>
      <c r="K1141" s="23" t="str">
        <f aca="false">IF(A1141="","",IF(G1141&lt;&gt;"",G1141,IFERROR(INDEX(Accounts!$D$2:$D$40,MATCH(B1141,Accounts!$A$2:$A$40,0)),"Household")))</f>
        <v/>
      </c>
      <c r="L1141" s="25" t="str">
        <f aca="false">IF(F1141="","",SUMIFS($D$2:$D$3001,$F$2:$F$3001,F1141))</f>
        <v/>
      </c>
      <c r="M1141" s="23" t="str">
        <f aca="false">IF(A1141="","",IF(E1141="","Uncategorized",IF(I1141="Unknown","Unknown category",IF(AND(I1141="Transfer",F1141=""),"Transfer needs ID",IF(AND(F1141&lt;&gt;"",ABS(N(L1141))&gt;0.009),"Unmatched transfer",IF(AND(LEFT(E1141,6)="Rental",K1141="Household"),"Rental row needs property",""))))))</f>
        <v/>
      </c>
    </row>
    <row r="1142" customFormat="false" ht="15" hidden="false" customHeight="false" outlineLevel="0" collapsed="false">
      <c r="A1142" s="21"/>
      <c r="D1142" s="22"/>
      <c r="I1142" s="23" t="str">
        <f aca="false">IF(E1142="","",IFERROR(INDEX(Categories!$A$2:$A$200,MATCH(E1142,Categories!$B$2:$B$200,0)),"Unknown"))</f>
        <v/>
      </c>
      <c r="J1142" s="24" t="str">
        <f aca="false">IF(A1142="","",DATE(YEAR(A1142),MONTH(A1142),1))</f>
        <v/>
      </c>
      <c r="K1142" s="23" t="str">
        <f aca="false">IF(A1142="","",IF(G1142&lt;&gt;"",G1142,IFERROR(INDEX(Accounts!$D$2:$D$40,MATCH(B1142,Accounts!$A$2:$A$40,0)),"Household")))</f>
        <v/>
      </c>
      <c r="L1142" s="25" t="str">
        <f aca="false">IF(F1142="","",SUMIFS($D$2:$D$3001,$F$2:$F$3001,F1142))</f>
        <v/>
      </c>
      <c r="M1142" s="23" t="str">
        <f aca="false">IF(A1142="","",IF(E1142="","Uncategorized",IF(I1142="Unknown","Unknown category",IF(AND(I1142="Transfer",F1142=""),"Transfer needs ID",IF(AND(F1142&lt;&gt;"",ABS(N(L1142))&gt;0.009),"Unmatched transfer",IF(AND(LEFT(E1142,6)="Rental",K1142="Household"),"Rental row needs property",""))))))</f>
        <v/>
      </c>
    </row>
    <row r="1143" customFormat="false" ht="15" hidden="false" customHeight="false" outlineLevel="0" collapsed="false">
      <c r="A1143" s="21"/>
      <c r="D1143" s="22"/>
      <c r="I1143" s="23" t="str">
        <f aca="false">IF(E1143="","",IFERROR(INDEX(Categories!$A$2:$A$200,MATCH(E1143,Categories!$B$2:$B$200,0)),"Unknown"))</f>
        <v/>
      </c>
      <c r="J1143" s="24" t="str">
        <f aca="false">IF(A1143="","",DATE(YEAR(A1143),MONTH(A1143),1))</f>
        <v/>
      </c>
      <c r="K1143" s="23" t="str">
        <f aca="false">IF(A1143="","",IF(G1143&lt;&gt;"",G1143,IFERROR(INDEX(Accounts!$D$2:$D$40,MATCH(B1143,Accounts!$A$2:$A$40,0)),"Household")))</f>
        <v/>
      </c>
      <c r="L1143" s="25" t="str">
        <f aca="false">IF(F1143="","",SUMIFS($D$2:$D$3001,$F$2:$F$3001,F1143))</f>
        <v/>
      </c>
      <c r="M1143" s="23" t="str">
        <f aca="false">IF(A1143="","",IF(E1143="","Uncategorized",IF(I1143="Unknown","Unknown category",IF(AND(I1143="Transfer",F1143=""),"Transfer needs ID",IF(AND(F1143&lt;&gt;"",ABS(N(L1143))&gt;0.009),"Unmatched transfer",IF(AND(LEFT(E1143,6)="Rental",K1143="Household"),"Rental row needs property",""))))))</f>
        <v/>
      </c>
    </row>
    <row r="1144" customFormat="false" ht="15" hidden="false" customHeight="false" outlineLevel="0" collapsed="false">
      <c r="A1144" s="21"/>
      <c r="D1144" s="22"/>
      <c r="I1144" s="23" t="str">
        <f aca="false">IF(E1144="","",IFERROR(INDEX(Categories!$A$2:$A$200,MATCH(E1144,Categories!$B$2:$B$200,0)),"Unknown"))</f>
        <v/>
      </c>
      <c r="J1144" s="24" t="str">
        <f aca="false">IF(A1144="","",DATE(YEAR(A1144),MONTH(A1144),1))</f>
        <v/>
      </c>
      <c r="K1144" s="23" t="str">
        <f aca="false">IF(A1144="","",IF(G1144&lt;&gt;"",G1144,IFERROR(INDEX(Accounts!$D$2:$D$40,MATCH(B1144,Accounts!$A$2:$A$40,0)),"Household")))</f>
        <v/>
      </c>
      <c r="L1144" s="25" t="str">
        <f aca="false">IF(F1144="","",SUMIFS($D$2:$D$3001,$F$2:$F$3001,F1144))</f>
        <v/>
      </c>
      <c r="M1144" s="23" t="str">
        <f aca="false">IF(A1144="","",IF(E1144="","Uncategorized",IF(I1144="Unknown","Unknown category",IF(AND(I1144="Transfer",F1144=""),"Transfer needs ID",IF(AND(F1144&lt;&gt;"",ABS(N(L1144))&gt;0.009),"Unmatched transfer",IF(AND(LEFT(E1144,6)="Rental",K1144="Household"),"Rental row needs property",""))))))</f>
        <v/>
      </c>
    </row>
    <row r="1145" customFormat="false" ht="15" hidden="false" customHeight="false" outlineLevel="0" collapsed="false">
      <c r="A1145" s="21"/>
      <c r="D1145" s="22"/>
      <c r="I1145" s="23" t="str">
        <f aca="false">IF(E1145="","",IFERROR(INDEX(Categories!$A$2:$A$200,MATCH(E1145,Categories!$B$2:$B$200,0)),"Unknown"))</f>
        <v/>
      </c>
      <c r="J1145" s="24" t="str">
        <f aca="false">IF(A1145="","",DATE(YEAR(A1145),MONTH(A1145),1))</f>
        <v/>
      </c>
      <c r="K1145" s="23" t="str">
        <f aca="false">IF(A1145="","",IF(G1145&lt;&gt;"",G1145,IFERROR(INDEX(Accounts!$D$2:$D$40,MATCH(B1145,Accounts!$A$2:$A$40,0)),"Household")))</f>
        <v/>
      </c>
      <c r="L1145" s="25" t="str">
        <f aca="false">IF(F1145="","",SUMIFS($D$2:$D$3001,$F$2:$F$3001,F1145))</f>
        <v/>
      </c>
      <c r="M1145" s="23" t="str">
        <f aca="false">IF(A1145="","",IF(E1145="","Uncategorized",IF(I1145="Unknown","Unknown category",IF(AND(I1145="Transfer",F1145=""),"Transfer needs ID",IF(AND(F1145&lt;&gt;"",ABS(N(L1145))&gt;0.009),"Unmatched transfer",IF(AND(LEFT(E1145,6)="Rental",K1145="Household"),"Rental row needs property",""))))))</f>
        <v/>
      </c>
    </row>
    <row r="1146" customFormat="false" ht="15" hidden="false" customHeight="false" outlineLevel="0" collapsed="false">
      <c r="A1146" s="21"/>
      <c r="D1146" s="22"/>
      <c r="I1146" s="23" t="str">
        <f aca="false">IF(E1146="","",IFERROR(INDEX(Categories!$A$2:$A$200,MATCH(E1146,Categories!$B$2:$B$200,0)),"Unknown"))</f>
        <v/>
      </c>
      <c r="J1146" s="24" t="str">
        <f aca="false">IF(A1146="","",DATE(YEAR(A1146),MONTH(A1146),1))</f>
        <v/>
      </c>
      <c r="K1146" s="23" t="str">
        <f aca="false">IF(A1146="","",IF(G1146&lt;&gt;"",G1146,IFERROR(INDEX(Accounts!$D$2:$D$40,MATCH(B1146,Accounts!$A$2:$A$40,0)),"Household")))</f>
        <v/>
      </c>
      <c r="L1146" s="25" t="str">
        <f aca="false">IF(F1146="","",SUMIFS($D$2:$D$3001,$F$2:$F$3001,F1146))</f>
        <v/>
      </c>
      <c r="M1146" s="23" t="str">
        <f aca="false">IF(A1146="","",IF(E1146="","Uncategorized",IF(I1146="Unknown","Unknown category",IF(AND(I1146="Transfer",F1146=""),"Transfer needs ID",IF(AND(F1146&lt;&gt;"",ABS(N(L1146))&gt;0.009),"Unmatched transfer",IF(AND(LEFT(E1146,6)="Rental",K1146="Household"),"Rental row needs property",""))))))</f>
        <v/>
      </c>
    </row>
    <row r="1147" customFormat="false" ht="15" hidden="false" customHeight="false" outlineLevel="0" collapsed="false">
      <c r="A1147" s="21"/>
      <c r="D1147" s="22"/>
      <c r="I1147" s="23" t="str">
        <f aca="false">IF(E1147="","",IFERROR(INDEX(Categories!$A$2:$A$200,MATCH(E1147,Categories!$B$2:$B$200,0)),"Unknown"))</f>
        <v/>
      </c>
      <c r="J1147" s="24" t="str">
        <f aca="false">IF(A1147="","",DATE(YEAR(A1147),MONTH(A1147),1))</f>
        <v/>
      </c>
      <c r="K1147" s="23" t="str">
        <f aca="false">IF(A1147="","",IF(G1147&lt;&gt;"",G1147,IFERROR(INDEX(Accounts!$D$2:$D$40,MATCH(B1147,Accounts!$A$2:$A$40,0)),"Household")))</f>
        <v/>
      </c>
      <c r="L1147" s="25" t="str">
        <f aca="false">IF(F1147="","",SUMIFS($D$2:$D$3001,$F$2:$F$3001,F1147))</f>
        <v/>
      </c>
      <c r="M1147" s="23" t="str">
        <f aca="false">IF(A1147="","",IF(E1147="","Uncategorized",IF(I1147="Unknown","Unknown category",IF(AND(I1147="Transfer",F1147=""),"Transfer needs ID",IF(AND(F1147&lt;&gt;"",ABS(N(L1147))&gt;0.009),"Unmatched transfer",IF(AND(LEFT(E1147,6)="Rental",K1147="Household"),"Rental row needs property",""))))))</f>
        <v/>
      </c>
    </row>
    <row r="1148" customFormat="false" ht="15" hidden="false" customHeight="false" outlineLevel="0" collapsed="false">
      <c r="A1148" s="21"/>
      <c r="D1148" s="22"/>
      <c r="I1148" s="23" t="str">
        <f aca="false">IF(E1148="","",IFERROR(INDEX(Categories!$A$2:$A$200,MATCH(E1148,Categories!$B$2:$B$200,0)),"Unknown"))</f>
        <v/>
      </c>
      <c r="J1148" s="24" t="str">
        <f aca="false">IF(A1148="","",DATE(YEAR(A1148),MONTH(A1148),1))</f>
        <v/>
      </c>
      <c r="K1148" s="23" t="str">
        <f aca="false">IF(A1148="","",IF(G1148&lt;&gt;"",G1148,IFERROR(INDEX(Accounts!$D$2:$D$40,MATCH(B1148,Accounts!$A$2:$A$40,0)),"Household")))</f>
        <v/>
      </c>
      <c r="L1148" s="25" t="str">
        <f aca="false">IF(F1148="","",SUMIFS($D$2:$D$3001,$F$2:$F$3001,F1148))</f>
        <v/>
      </c>
      <c r="M1148" s="23" t="str">
        <f aca="false">IF(A1148="","",IF(E1148="","Uncategorized",IF(I1148="Unknown","Unknown category",IF(AND(I1148="Transfer",F1148=""),"Transfer needs ID",IF(AND(F1148&lt;&gt;"",ABS(N(L1148))&gt;0.009),"Unmatched transfer",IF(AND(LEFT(E1148,6)="Rental",K1148="Household"),"Rental row needs property",""))))))</f>
        <v/>
      </c>
    </row>
    <row r="1149" customFormat="false" ht="15" hidden="false" customHeight="false" outlineLevel="0" collapsed="false">
      <c r="A1149" s="21"/>
      <c r="D1149" s="22"/>
      <c r="I1149" s="23" t="str">
        <f aca="false">IF(E1149="","",IFERROR(INDEX(Categories!$A$2:$A$200,MATCH(E1149,Categories!$B$2:$B$200,0)),"Unknown"))</f>
        <v/>
      </c>
      <c r="J1149" s="24" t="str">
        <f aca="false">IF(A1149="","",DATE(YEAR(A1149),MONTH(A1149),1))</f>
        <v/>
      </c>
      <c r="K1149" s="23" t="str">
        <f aca="false">IF(A1149="","",IF(G1149&lt;&gt;"",G1149,IFERROR(INDEX(Accounts!$D$2:$D$40,MATCH(B1149,Accounts!$A$2:$A$40,0)),"Household")))</f>
        <v/>
      </c>
      <c r="L1149" s="25" t="str">
        <f aca="false">IF(F1149="","",SUMIFS($D$2:$D$3001,$F$2:$F$3001,F1149))</f>
        <v/>
      </c>
      <c r="M1149" s="23" t="str">
        <f aca="false">IF(A1149="","",IF(E1149="","Uncategorized",IF(I1149="Unknown","Unknown category",IF(AND(I1149="Transfer",F1149=""),"Transfer needs ID",IF(AND(F1149&lt;&gt;"",ABS(N(L1149))&gt;0.009),"Unmatched transfer",IF(AND(LEFT(E1149,6)="Rental",K1149="Household"),"Rental row needs property",""))))))</f>
        <v/>
      </c>
    </row>
    <row r="1150" customFormat="false" ht="15" hidden="false" customHeight="false" outlineLevel="0" collapsed="false">
      <c r="A1150" s="21"/>
      <c r="D1150" s="22"/>
      <c r="I1150" s="23" t="str">
        <f aca="false">IF(E1150="","",IFERROR(INDEX(Categories!$A$2:$A$200,MATCH(E1150,Categories!$B$2:$B$200,0)),"Unknown"))</f>
        <v/>
      </c>
      <c r="J1150" s="24" t="str">
        <f aca="false">IF(A1150="","",DATE(YEAR(A1150),MONTH(A1150),1))</f>
        <v/>
      </c>
      <c r="K1150" s="23" t="str">
        <f aca="false">IF(A1150="","",IF(G1150&lt;&gt;"",G1150,IFERROR(INDEX(Accounts!$D$2:$D$40,MATCH(B1150,Accounts!$A$2:$A$40,0)),"Household")))</f>
        <v/>
      </c>
      <c r="L1150" s="25" t="str">
        <f aca="false">IF(F1150="","",SUMIFS($D$2:$D$3001,$F$2:$F$3001,F1150))</f>
        <v/>
      </c>
      <c r="M1150" s="23" t="str">
        <f aca="false">IF(A1150="","",IF(E1150="","Uncategorized",IF(I1150="Unknown","Unknown category",IF(AND(I1150="Transfer",F1150=""),"Transfer needs ID",IF(AND(F1150&lt;&gt;"",ABS(N(L1150))&gt;0.009),"Unmatched transfer",IF(AND(LEFT(E1150,6)="Rental",K1150="Household"),"Rental row needs property",""))))))</f>
        <v/>
      </c>
    </row>
    <row r="1151" customFormat="false" ht="15" hidden="false" customHeight="false" outlineLevel="0" collapsed="false">
      <c r="A1151" s="21"/>
      <c r="D1151" s="22"/>
      <c r="I1151" s="23" t="str">
        <f aca="false">IF(E1151="","",IFERROR(INDEX(Categories!$A$2:$A$200,MATCH(E1151,Categories!$B$2:$B$200,0)),"Unknown"))</f>
        <v/>
      </c>
      <c r="J1151" s="24" t="str">
        <f aca="false">IF(A1151="","",DATE(YEAR(A1151),MONTH(A1151),1))</f>
        <v/>
      </c>
      <c r="K1151" s="23" t="str">
        <f aca="false">IF(A1151="","",IF(G1151&lt;&gt;"",G1151,IFERROR(INDEX(Accounts!$D$2:$D$40,MATCH(B1151,Accounts!$A$2:$A$40,0)),"Household")))</f>
        <v/>
      </c>
      <c r="L1151" s="25" t="str">
        <f aca="false">IF(F1151="","",SUMIFS($D$2:$D$3001,$F$2:$F$3001,F1151))</f>
        <v/>
      </c>
      <c r="M1151" s="23" t="str">
        <f aca="false">IF(A1151="","",IF(E1151="","Uncategorized",IF(I1151="Unknown","Unknown category",IF(AND(I1151="Transfer",F1151=""),"Transfer needs ID",IF(AND(F1151&lt;&gt;"",ABS(N(L1151))&gt;0.009),"Unmatched transfer",IF(AND(LEFT(E1151,6)="Rental",K1151="Household"),"Rental row needs property",""))))))</f>
        <v/>
      </c>
    </row>
    <row r="1152" customFormat="false" ht="15" hidden="false" customHeight="false" outlineLevel="0" collapsed="false">
      <c r="A1152" s="21"/>
      <c r="D1152" s="22"/>
      <c r="I1152" s="23" t="str">
        <f aca="false">IF(E1152="","",IFERROR(INDEX(Categories!$A$2:$A$200,MATCH(E1152,Categories!$B$2:$B$200,0)),"Unknown"))</f>
        <v/>
      </c>
      <c r="J1152" s="24" t="str">
        <f aca="false">IF(A1152="","",DATE(YEAR(A1152),MONTH(A1152),1))</f>
        <v/>
      </c>
      <c r="K1152" s="23" t="str">
        <f aca="false">IF(A1152="","",IF(G1152&lt;&gt;"",G1152,IFERROR(INDEX(Accounts!$D$2:$D$40,MATCH(B1152,Accounts!$A$2:$A$40,0)),"Household")))</f>
        <v/>
      </c>
      <c r="L1152" s="25" t="str">
        <f aca="false">IF(F1152="","",SUMIFS($D$2:$D$3001,$F$2:$F$3001,F1152))</f>
        <v/>
      </c>
      <c r="M1152" s="23" t="str">
        <f aca="false">IF(A1152="","",IF(E1152="","Uncategorized",IF(I1152="Unknown","Unknown category",IF(AND(I1152="Transfer",F1152=""),"Transfer needs ID",IF(AND(F1152&lt;&gt;"",ABS(N(L1152))&gt;0.009),"Unmatched transfer",IF(AND(LEFT(E1152,6)="Rental",K1152="Household"),"Rental row needs property",""))))))</f>
        <v/>
      </c>
    </row>
    <row r="1153" customFormat="false" ht="15" hidden="false" customHeight="false" outlineLevel="0" collapsed="false">
      <c r="A1153" s="21"/>
      <c r="D1153" s="22"/>
      <c r="I1153" s="23" t="str">
        <f aca="false">IF(E1153="","",IFERROR(INDEX(Categories!$A$2:$A$200,MATCH(E1153,Categories!$B$2:$B$200,0)),"Unknown"))</f>
        <v/>
      </c>
      <c r="J1153" s="24" t="str">
        <f aca="false">IF(A1153="","",DATE(YEAR(A1153),MONTH(A1153),1))</f>
        <v/>
      </c>
      <c r="K1153" s="23" t="str">
        <f aca="false">IF(A1153="","",IF(G1153&lt;&gt;"",G1153,IFERROR(INDEX(Accounts!$D$2:$D$40,MATCH(B1153,Accounts!$A$2:$A$40,0)),"Household")))</f>
        <v/>
      </c>
      <c r="L1153" s="25" t="str">
        <f aca="false">IF(F1153="","",SUMIFS($D$2:$D$3001,$F$2:$F$3001,F1153))</f>
        <v/>
      </c>
      <c r="M1153" s="23" t="str">
        <f aca="false">IF(A1153="","",IF(E1153="","Uncategorized",IF(I1153="Unknown","Unknown category",IF(AND(I1153="Transfer",F1153=""),"Transfer needs ID",IF(AND(F1153&lt;&gt;"",ABS(N(L1153))&gt;0.009),"Unmatched transfer",IF(AND(LEFT(E1153,6)="Rental",K1153="Household"),"Rental row needs property",""))))))</f>
        <v/>
      </c>
    </row>
    <row r="1154" customFormat="false" ht="15" hidden="false" customHeight="false" outlineLevel="0" collapsed="false">
      <c r="A1154" s="21"/>
      <c r="D1154" s="22"/>
      <c r="I1154" s="23" t="str">
        <f aca="false">IF(E1154="","",IFERROR(INDEX(Categories!$A$2:$A$200,MATCH(E1154,Categories!$B$2:$B$200,0)),"Unknown"))</f>
        <v/>
      </c>
      <c r="J1154" s="24" t="str">
        <f aca="false">IF(A1154="","",DATE(YEAR(A1154),MONTH(A1154),1))</f>
        <v/>
      </c>
      <c r="K1154" s="23" t="str">
        <f aca="false">IF(A1154="","",IF(G1154&lt;&gt;"",G1154,IFERROR(INDEX(Accounts!$D$2:$D$40,MATCH(B1154,Accounts!$A$2:$A$40,0)),"Household")))</f>
        <v/>
      </c>
      <c r="L1154" s="25" t="str">
        <f aca="false">IF(F1154="","",SUMIFS($D$2:$D$3001,$F$2:$F$3001,F1154))</f>
        <v/>
      </c>
      <c r="M1154" s="23" t="str">
        <f aca="false">IF(A1154="","",IF(E1154="","Uncategorized",IF(I1154="Unknown","Unknown category",IF(AND(I1154="Transfer",F1154=""),"Transfer needs ID",IF(AND(F1154&lt;&gt;"",ABS(N(L1154))&gt;0.009),"Unmatched transfer",IF(AND(LEFT(E1154,6)="Rental",K1154="Household"),"Rental row needs property",""))))))</f>
        <v/>
      </c>
    </row>
    <row r="1155" customFormat="false" ht="15" hidden="false" customHeight="false" outlineLevel="0" collapsed="false">
      <c r="A1155" s="21"/>
      <c r="D1155" s="22"/>
      <c r="I1155" s="23" t="str">
        <f aca="false">IF(E1155="","",IFERROR(INDEX(Categories!$A$2:$A$200,MATCH(E1155,Categories!$B$2:$B$200,0)),"Unknown"))</f>
        <v/>
      </c>
      <c r="J1155" s="24" t="str">
        <f aca="false">IF(A1155="","",DATE(YEAR(A1155),MONTH(A1155),1))</f>
        <v/>
      </c>
      <c r="K1155" s="23" t="str">
        <f aca="false">IF(A1155="","",IF(G1155&lt;&gt;"",G1155,IFERROR(INDEX(Accounts!$D$2:$D$40,MATCH(B1155,Accounts!$A$2:$A$40,0)),"Household")))</f>
        <v/>
      </c>
      <c r="L1155" s="25" t="str">
        <f aca="false">IF(F1155="","",SUMIFS($D$2:$D$3001,$F$2:$F$3001,F1155))</f>
        <v/>
      </c>
      <c r="M1155" s="23" t="str">
        <f aca="false">IF(A1155="","",IF(E1155="","Uncategorized",IF(I1155="Unknown","Unknown category",IF(AND(I1155="Transfer",F1155=""),"Transfer needs ID",IF(AND(F1155&lt;&gt;"",ABS(N(L1155))&gt;0.009),"Unmatched transfer",IF(AND(LEFT(E1155,6)="Rental",K1155="Household"),"Rental row needs property",""))))))</f>
        <v/>
      </c>
    </row>
    <row r="1156" customFormat="false" ht="15" hidden="false" customHeight="false" outlineLevel="0" collapsed="false">
      <c r="A1156" s="21"/>
      <c r="D1156" s="22"/>
      <c r="I1156" s="23" t="str">
        <f aca="false">IF(E1156="","",IFERROR(INDEX(Categories!$A$2:$A$200,MATCH(E1156,Categories!$B$2:$B$200,0)),"Unknown"))</f>
        <v/>
      </c>
      <c r="J1156" s="24" t="str">
        <f aca="false">IF(A1156="","",DATE(YEAR(A1156),MONTH(A1156),1))</f>
        <v/>
      </c>
      <c r="K1156" s="23" t="str">
        <f aca="false">IF(A1156="","",IF(G1156&lt;&gt;"",G1156,IFERROR(INDEX(Accounts!$D$2:$D$40,MATCH(B1156,Accounts!$A$2:$A$40,0)),"Household")))</f>
        <v/>
      </c>
      <c r="L1156" s="25" t="str">
        <f aca="false">IF(F1156="","",SUMIFS($D$2:$D$3001,$F$2:$F$3001,F1156))</f>
        <v/>
      </c>
      <c r="M1156" s="23" t="str">
        <f aca="false">IF(A1156="","",IF(E1156="","Uncategorized",IF(I1156="Unknown","Unknown category",IF(AND(I1156="Transfer",F1156=""),"Transfer needs ID",IF(AND(F1156&lt;&gt;"",ABS(N(L1156))&gt;0.009),"Unmatched transfer",IF(AND(LEFT(E1156,6)="Rental",K1156="Household"),"Rental row needs property",""))))))</f>
        <v/>
      </c>
    </row>
    <row r="1157" customFormat="false" ht="15" hidden="false" customHeight="false" outlineLevel="0" collapsed="false">
      <c r="A1157" s="21"/>
      <c r="D1157" s="22"/>
      <c r="I1157" s="23" t="str">
        <f aca="false">IF(E1157="","",IFERROR(INDEX(Categories!$A$2:$A$200,MATCH(E1157,Categories!$B$2:$B$200,0)),"Unknown"))</f>
        <v/>
      </c>
      <c r="J1157" s="24" t="str">
        <f aca="false">IF(A1157="","",DATE(YEAR(A1157),MONTH(A1157),1))</f>
        <v/>
      </c>
      <c r="K1157" s="23" t="str">
        <f aca="false">IF(A1157="","",IF(G1157&lt;&gt;"",G1157,IFERROR(INDEX(Accounts!$D$2:$D$40,MATCH(B1157,Accounts!$A$2:$A$40,0)),"Household")))</f>
        <v/>
      </c>
      <c r="L1157" s="25" t="str">
        <f aca="false">IF(F1157="","",SUMIFS($D$2:$D$3001,$F$2:$F$3001,F1157))</f>
        <v/>
      </c>
      <c r="M1157" s="23" t="str">
        <f aca="false">IF(A1157="","",IF(E1157="","Uncategorized",IF(I1157="Unknown","Unknown category",IF(AND(I1157="Transfer",F1157=""),"Transfer needs ID",IF(AND(F1157&lt;&gt;"",ABS(N(L1157))&gt;0.009),"Unmatched transfer",IF(AND(LEFT(E1157,6)="Rental",K1157="Household"),"Rental row needs property",""))))))</f>
        <v/>
      </c>
    </row>
    <row r="1158" customFormat="false" ht="15" hidden="false" customHeight="false" outlineLevel="0" collapsed="false">
      <c r="A1158" s="21"/>
      <c r="D1158" s="22"/>
      <c r="I1158" s="23" t="str">
        <f aca="false">IF(E1158="","",IFERROR(INDEX(Categories!$A$2:$A$200,MATCH(E1158,Categories!$B$2:$B$200,0)),"Unknown"))</f>
        <v/>
      </c>
      <c r="J1158" s="24" t="str">
        <f aca="false">IF(A1158="","",DATE(YEAR(A1158),MONTH(A1158),1))</f>
        <v/>
      </c>
      <c r="K1158" s="23" t="str">
        <f aca="false">IF(A1158="","",IF(G1158&lt;&gt;"",G1158,IFERROR(INDEX(Accounts!$D$2:$D$40,MATCH(B1158,Accounts!$A$2:$A$40,0)),"Household")))</f>
        <v/>
      </c>
      <c r="L1158" s="25" t="str">
        <f aca="false">IF(F1158="","",SUMIFS($D$2:$D$3001,$F$2:$F$3001,F1158))</f>
        <v/>
      </c>
      <c r="M1158" s="23" t="str">
        <f aca="false">IF(A1158="","",IF(E1158="","Uncategorized",IF(I1158="Unknown","Unknown category",IF(AND(I1158="Transfer",F1158=""),"Transfer needs ID",IF(AND(F1158&lt;&gt;"",ABS(N(L1158))&gt;0.009),"Unmatched transfer",IF(AND(LEFT(E1158,6)="Rental",K1158="Household"),"Rental row needs property",""))))))</f>
        <v/>
      </c>
    </row>
    <row r="1159" customFormat="false" ht="15" hidden="false" customHeight="false" outlineLevel="0" collapsed="false">
      <c r="A1159" s="21"/>
      <c r="D1159" s="22"/>
      <c r="I1159" s="23" t="str">
        <f aca="false">IF(E1159="","",IFERROR(INDEX(Categories!$A$2:$A$200,MATCH(E1159,Categories!$B$2:$B$200,0)),"Unknown"))</f>
        <v/>
      </c>
      <c r="J1159" s="24" t="str">
        <f aca="false">IF(A1159="","",DATE(YEAR(A1159),MONTH(A1159),1))</f>
        <v/>
      </c>
      <c r="K1159" s="23" t="str">
        <f aca="false">IF(A1159="","",IF(G1159&lt;&gt;"",G1159,IFERROR(INDEX(Accounts!$D$2:$D$40,MATCH(B1159,Accounts!$A$2:$A$40,0)),"Household")))</f>
        <v/>
      </c>
      <c r="L1159" s="25" t="str">
        <f aca="false">IF(F1159="","",SUMIFS($D$2:$D$3001,$F$2:$F$3001,F1159))</f>
        <v/>
      </c>
      <c r="M1159" s="23" t="str">
        <f aca="false">IF(A1159="","",IF(E1159="","Uncategorized",IF(I1159="Unknown","Unknown category",IF(AND(I1159="Transfer",F1159=""),"Transfer needs ID",IF(AND(F1159&lt;&gt;"",ABS(N(L1159))&gt;0.009),"Unmatched transfer",IF(AND(LEFT(E1159,6)="Rental",K1159="Household"),"Rental row needs property",""))))))</f>
        <v/>
      </c>
    </row>
    <row r="1160" customFormat="false" ht="15" hidden="false" customHeight="false" outlineLevel="0" collapsed="false">
      <c r="A1160" s="21"/>
      <c r="D1160" s="22"/>
      <c r="I1160" s="23" t="str">
        <f aca="false">IF(E1160="","",IFERROR(INDEX(Categories!$A$2:$A$200,MATCH(E1160,Categories!$B$2:$B$200,0)),"Unknown"))</f>
        <v/>
      </c>
      <c r="J1160" s="24" t="str">
        <f aca="false">IF(A1160="","",DATE(YEAR(A1160),MONTH(A1160),1))</f>
        <v/>
      </c>
      <c r="K1160" s="23" t="str">
        <f aca="false">IF(A1160="","",IF(G1160&lt;&gt;"",G1160,IFERROR(INDEX(Accounts!$D$2:$D$40,MATCH(B1160,Accounts!$A$2:$A$40,0)),"Household")))</f>
        <v/>
      </c>
      <c r="L1160" s="25" t="str">
        <f aca="false">IF(F1160="","",SUMIFS($D$2:$D$3001,$F$2:$F$3001,F1160))</f>
        <v/>
      </c>
      <c r="M1160" s="23" t="str">
        <f aca="false">IF(A1160="","",IF(E1160="","Uncategorized",IF(I1160="Unknown","Unknown category",IF(AND(I1160="Transfer",F1160=""),"Transfer needs ID",IF(AND(F1160&lt;&gt;"",ABS(N(L1160))&gt;0.009),"Unmatched transfer",IF(AND(LEFT(E1160,6)="Rental",K1160="Household"),"Rental row needs property",""))))))</f>
        <v/>
      </c>
    </row>
    <row r="1161" customFormat="false" ht="15" hidden="false" customHeight="false" outlineLevel="0" collapsed="false">
      <c r="A1161" s="21"/>
      <c r="D1161" s="22"/>
      <c r="I1161" s="23" t="str">
        <f aca="false">IF(E1161="","",IFERROR(INDEX(Categories!$A$2:$A$200,MATCH(E1161,Categories!$B$2:$B$200,0)),"Unknown"))</f>
        <v/>
      </c>
      <c r="J1161" s="24" t="str">
        <f aca="false">IF(A1161="","",DATE(YEAR(A1161),MONTH(A1161),1))</f>
        <v/>
      </c>
      <c r="K1161" s="23" t="str">
        <f aca="false">IF(A1161="","",IF(G1161&lt;&gt;"",G1161,IFERROR(INDEX(Accounts!$D$2:$D$40,MATCH(B1161,Accounts!$A$2:$A$40,0)),"Household")))</f>
        <v/>
      </c>
      <c r="L1161" s="25" t="str">
        <f aca="false">IF(F1161="","",SUMIFS($D$2:$D$3001,$F$2:$F$3001,F1161))</f>
        <v/>
      </c>
      <c r="M1161" s="23" t="str">
        <f aca="false">IF(A1161="","",IF(E1161="","Uncategorized",IF(I1161="Unknown","Unknown category",IF(AND(I1161="Transfer",F1161=""),"Transfer needs ID",IF(AND(F1161&lt;&gt;"",ABS(N(L1161))&gt;0.009),"Unmatched transfer",IF(AND(LEFT(E1161,6)="Rental",K1161="Household"),"Rental row needs property",""))))))</f>
        <v/>
      </c>
    </row>
    <row r="1162" customFormat="false" ht="15" hidden="false" customHeight="false" outlineLevel="0" collapsed="false">
      <c r="A1162" s="21"/>
      <c r="D1162" s="22"/>
      <c r="I1162" s="23" t="str">
        <f aca="false">IF(E1162="","",IFERROR(INDEX(Categories!$A$2:$A$200,MATCH(E1162,Categories!$B$2:$B$200,0)),"Unknown"))</f>
        <v/>
      </c>
      <c r="J1162" s="24" t="str">
        <f aca="false">IF(A1162="","",DATE(YEAR(A1162),MONTH(A1162),1))</f>
        <v/>
      </c>
      <c r="K1162" s="23" t="str">
        <f aca="false">IF(A1162="","",IF(G1162&lt;&gt;"",G1162,IFERROR(INDEX(Accounts!$D$2:$D$40,MATCH(B1162,Accounts!$A$2:$A$40,0)),"Household")))</f>
        <v/>
      </c>
      <c r="L1162" s="25" t="str">
        <f aca="false">IF(F1162="","",SUMIFS($D$2:$D$3001,$F$2:$F$3001,F1162))</f>
        <v/>
      </c>
      <c r="M1162" s="23" t="str">
        <f aca="false">IF(A1162="","",IF(E1162="","Uncategorized",IF(I1162="Unknown","Unknown category",IF(AND(I1162="Transfer",F1162=""),"Transfer needs ID",IF(AND(F1162&lt;&gt;"",ABS(N(L1162))&gt;0.009),"Unmatched transfer",IF(AND(LEFT(E1162,6)="Rental",K1162="Household"),"Rental row needs property",""))))))</f>
        <v/>
      </c>
    </row>
    <row r="1163" customFormat="false" ht="15" hidden="false" customHeight="false" outlineLevel="0" collapsed="false">
      <c r="A1163" s="21"/>
      <c r="D1163" s="22"/>
      <c r="I1163" s="23" t="str">
        <f aca="false">IF(E1163="","",IFERROR(INDEX(Categories!$A$2:$A$200,MATCH(E1163,Categories!$B$2:$B$200,0)),"Unknown"))</f>
        <v/>
      </c>
      <c r="J1163" s="24" t="str">
        <f aca="false">IF(A1163="","",DATE(YEAR(A1163),MONTH(A1163),1))</f>
        <v/>
      </c>
      <c r="K1163" s="23" t="str">
        <f aca="false">IF(A1163="","",IF(G1163&lt;&gt;"",G1163,IFERROR(INDEX(Accounts!$D$2:$D$40,MATCH(B1163,Accounts!$A$2:$A$40,0)),"Household")))</f>
        <v/>
      </c>
      <c r="L1163" s="25" t="str">
        <f aca="false">IF(F1163="","",SUMIFS($D$2:$D$3001,$F$2:$F$3001,F1163))</f>
        <v/>
      </c>
      <c r="M1163" s="23" t="str">
        <f aca="false">IF(A1163="","",IF(E1163="","Uncategorized",IF(I1163="Unknown","Unknown category",IF(AND(I1163="Transfer",F1163=""),"Transfer needs ID",IF(AND(F1163&lt;&gt;"",ABS(N(L1163))&gt;0.009),"Unmatched transfer",IF(AND(LEFT(E1163,6)="Rental",K1163="Household"),"Rental row needs property",""))))))</f>
        <v/>
      </c>
    </row>
    <row r="1164" customFormat="false" ht="15" hidden="false" customHeight="false" outlineLevel="0" collapsed="false">
      <c r="A1164" s="21"/>
      <c r="D1164" s="22"/>
      <c r="I1164" s="23" t="str">
        <f aca="false">IF(E1164="","",IFERROR(INDEX(Categories!$A$2:$A$200,MATCH(E1164,Categories!$B$2:$B$200,0)),"Unknown"))</f>
        <v/>
      </c>
      <c r="J1164" s="24" t="str">
        <f aca="false">IF(A1164="","",DATE(YEAR(A1164),MONTH(A1164),1))</f>
        <v/>
      </c>
      <c r="K1164" s="23" t="str">
        <f aca="false">IF(A1164="","",IF(G1164&lt;&gt;"",G1164,IFERROR(INDEX(Accounts!$D$2:$D$40,MATCH(B1164,Accounts!$A$2:$A$40,0)),"Household")))</f>
        <v/>
      </c>
      <c r="L1164" s="25" t="str">
        <f aca="false">IF(F1164="","",SUMIFS($D$2:$D$3001,$F$2:$F$3001,F1164))</f>
        <v/>
      </c>
      <c r="M1164" s="23" t="str">
        <f aca="false">IF(A1164="","",IF(E1164="","Uncategorized",IF(I1164="Unknown","Unknown category",IF(AND(I1164="Transfer",F1164=""),"Transfer needs ID",IF(AND(F1164&lt;&gt;"",ABS(N(L1164))&gt;0.009),"Unmatched transfer",IF(AND(LEFT(E1164,6)="Rental",K1164="Household"),"Rental row needs property",""))))))</f>
        <v/>
      </c>
    </row>
    <row r="1165" customFormat="false" ht="15" hidden="false" customHeight="false" outlineLevel="0" collapsed="false">
      <c r="A1165" s="21"/>
      <c r="D1165" s="22"/>
      <c r="I1165" s="23" t="str">
        <f aca="false">IF(E1165="","",IFERROR(INDEX(Categories!$A$2:$A$200,MATCH(E1165,Categories!$B$2:$B$200,0)),"Unknown"))</f>
        <v/>
      </c>
      <c r="J1165" s="24" t="str">
        <f aca="false">IF(A1165="","",DATE(YEAR(A1165),MONTH(A1165),1))</f>
        <v/>
      </c>
      <c r="K1165" s="23" t="str">
        <f aca="false">IF(A1165="","",IF(G1165&lt;&gt;"",G1165,IFERROR(INDEX(Accounts!$D$2:$D$40,MATCH(B1165,Accounts!$A$2:$A$40,0)),"Household")))</f>
        <v/>
      </c>
      <c r="L1165" s="25" t="str">
        <f aca="false">IF(F1165="","",SUMIFS($D$2:$D$3001,$F$2:$F$3001,F1165))</f>
        <v/>
      </c>
      <c r="M1165" s="23" t="str">
        <f aca="false">IF(A1165="","",IF(E1165="","Uncategorized",IF(I1165="Unknown","Unknown category",IF(AND(I1165="Transfer",F1165=""),"Transfer needs ID",IF(AND(F1165&lt;&gt;"",ABS(N(L1165))&gt;0.009),"Unmatched transfer",IF(AND(LEFT(E1165,6)="Rental",K1165="Household"),"Rental row needs property",""))))))</f>
        <v/>
      </c>
    </row>
    <row r="1166" customFormat="false" ht="15" hidden="false" customHeight="false" outlineLevel="0" collapsed="false">
      <c r="A1166" s="21"/>
      <c r="D1166" s="22"/>
      <c r="I1166" s="23" t="str">
        <f aca="false">IF(E1166="","",IFERROR(INDEX(Categories!$A$2:$A$200,MATCH(E1166,Categories!$B$2:$B$200,0)),"Unknown"))</f>
        <v/>
      </c>
      <c r="J1166" s="24" t="str">
        <f aca="false">IF(A1166="","",DATE(YEAR(A1166),MONTH(A1166),1))</f>
        <v/>
      </c>
      <c r="K1166" s="23" t="str">
        <f aca="false">IF(A1166="","",IF(G1166&lt;&gt;"",G1166,IFERROR(INDEX(Accounts!$D$2:$D$40,MATCH(B1166,Accounts!$A$2:$A$40,0)),"Household")))</f>
        <v/>
      </c>
      <c r="L1166" s="25" t="str">
        <f aca="false">IF(F1166="","",SUMIFS($D$2:$D$3001,$F$2:$F$3001,F1166))</f>
        <v/>
      </c>
      <c r="M1166" s="23" t="str">
        <f aca="false">IF(A1166="","",IF(E1166="","Uncategorized",IF(I1166="Unknown","Unknown category",IF(AND(I1166="Transfer",F1166=""),"Transfer needs ID",IF(AND(F1166&lt;&gt;"",ABS(N(L1166))&gt;0.009),"Unmatched transfer",IF(AND(LEFT(E1166,6)="Rental",K1166="Household"),"Rental row needs property",""))))))</f>
        <v/>
      </c>
    </row>
    <row r="1167" customFormat="false" ht="15" hidden="false" customHeight="false" outlineLevel="0" collapsed="false">
      <c r="A1167" s="21"/>
      <c r="D1167" s="22"/>
      <c r="I1167" s="23" t="str">
        <f aca="false">IF(E1167="","",IFERROR(INDEX(Categories!$A$2:$A$200,MATCH(E1167,Categories!$B$2:$B$200,0)),"Unknown"))</f>
        <v/>
      </c>
      <c r="J1167" s="24" t="str">
        <f aca="false">IF(A1167="","",DATE(YEAR(A1167),MONTH(A1167),1))</f>
        <v/>
      </c>
      <c r="K1167" s="23" t="str">
        <f aca="false">IF(A1167="","",IF(G1167&lt;&gt;"",G1167,IFERROR(INDEX(Accounts!$D$2:$D$40,MATCH(B1167,Accounts!$A$2:$A$40,0)),"Household")))</f>
        <v/>
      </c>
      <c r="L1167" s="25" t="str">
        <f aca="false">IF(F1167="","",SUMIFS($D$2:$D$3001,$F$2:$F$3001,F1167))</f>
        <v/>
      </c>
      <c r="M1167" s="23" t="str">
        <f aca="false">IF(A1167="","",IF(E1167="","Uncategorized",IF(I1167="Unknown","Unknown category",IF(AND(I1167="Transfer",F1167=""),"Transfer needs ID",IF(AND(F1167&lt;&gt;"",ABS(N(L1167))&gt;0.009),"Unmatched transfer",IF(AND(LEFT(E1167,6)="Rental",K1167="Household"),"Rental row needs property",""))))))</f>
        <v/>
      </c>
    </row>
    <row r="1168" customFormat="false" ht="15" hidden="false" customHeight="false" outlineLevel="0" collapsed="false">
      <c r="A1168" s="21"/>
      <c r="D1168" s="22"/>
      <c r="I1168" s="23" t="str">
        <f aca="false">IF(E1168="","",IFERROR(INDEX(Categories!$A$2:$A$200,MATCH(E1168,Categories!$B$2:$B$200,0)),"Unknown"))</f>
        <v/>
      </c>
      <c r="J1168" s="24" t="str">
        <f aca="false">IF(A1168="","",DATE(YEAR(A1168),MONTH(A1168),1))</f>
        <v/>
      </c>
      <c r="K1168" s="23" t="str">
        <f aca="false">IF(A1168="","",IF(G1168&lt;&gt;"",G1168,IFERROR(INDEX(Accounts!$D$2:$D$40,MATCH(B1168,Accounts!$A$2:$A$40,0)),"Household")))</f>
        <v/>
      </c>
      <c r="L1168" s="25" t="str">
        <f aca="false">IF(F1168="","",SUMIFS($D$2:$D$3001,$F$2:$F$3001,F1168))</f>
        <v/>
      </c>
      <c r="M1168" s="23" t="str">
        <f aca="false">IF(A1168="","",IF(E1168="","Uncategorized",IF(I1168="Unknown","Unknown category",IF(AND(I1168="Transfer",F1168=""),"Transfer needs ID",IF(AND(F1168&lt;&gt;"",ABS(N(L1168))&gt;0.009),"Unmatched transfer",IF(AND(LEFT(E1168,6)="Rental",K1168="Household"),"Rental row needs property",""))))))</f>
        <v/>
      </c>
    </row>
    <row r="1169" customFormat="false" ht="15" hidden="false" customHeight="false" outlineLevel="0" collapsed="false">
      <c r="A1169" s="21"/>
      <c r="D1169" s="22"/>
      <c r="I1169" s="23" t="str">
        <f aca="false">IF(E1169="","",IFERROR(INDEX(Categories!$A$2:$A$200,MATCH(E1169,Categories!$B$2:$B$200,0)),"Unknown"))</f>
        <v/>
      </c>
      <c r="J1169" s="24" t="str">
        <f aca="false">IF(A1169="","",DATE(YEAR(A1169),MONTH(A1169),1))</f>
        <v/>
      </c>
      <c r="K1169" s="23" t="str">
        <f aca="false">IF(A1169="","",IF(G1169&lt;&gt;"",G1169,IFERROR(INDEX(Accounts!$D$2:$D$40,MATCH(B1169,Accounts!$A$2:$A$40,0)),"Household")))</f>
        <v/>
      </c>
      <c r="L1169" s="25" t="str">
        <f aca="false">IF(F1169="","",SUMIFS($D$2:$D$3001,$F$2:$F$3001,F1169))</f>
        <v/>
      </c>
      <c r="M1169" s="23" t="str">
        <f aca="false">IF(A1169="","",IF(E1169="","Uncategorized",IF(I1169="Unknown","Unknown category",IF(AND(I1169="Transfer",F1169=""),"Transfer needs ID",IF(AND(F1169&lt;&gt;"",ABS(N(L1169))&gt;0.009),"Unmatched transfer",IF(AND(LEFT(E1169,6)="Rental",K1169="Household"),"Rental row needs property",""))))))</f>
        <v/>
      </c>
    </row>
    <row r="1170" customFormat="false" ht="15" hidden="false" customHeight="false" outlineLevel="0" collapsed="false">
      <c r="A1170" s="21"/>
      <c r="D1170" s="22"/>
      <c r="I1170" s="23" t="str">
        <f aca="false">IF(E1170="","",IFERROR(INDEX(Categories!$A$2:$A$200,MATCH(E1170,Categories!$B$2:$B$200,0)),"Unknown"))</f>
        <v/>
      </c>
      <c r="J1170" s="24" t="str">
        <f aca="false">IF(A1170="","",DATE(YEAR(A1170),MONTH(A1170),1))</f>
        <v/>
      </c>
      <c r="K1170" s="23" t="str">
        <f aca="false">IF(A1170="","",IF(G1170&lt;&gt;"",G1170,IFERROR(INDEX(Accounts!$D$2:$D$40,MATCH(B1170,Accounts!$A$2:$A$40,0)),"Household")))</f>
        <v/>
      </c>
      <c r="L1170" s="25" t="str">
        <f aca="false">IF(F1170="","",SUMIFS($D$2:$D$3001,$F$2:$F$3001,F1170))</f>
        <v/>
      </c>
      <c r="M1170" s="23" t="str">
        <f aca="false">IF(A1170="","",IF(E1170="","Uncategorized",IF(I1170="Unknown","Unknown category",IF(AND(I1170="Transfer",F1170=""),"Transfer needs ID",IF(AND(F1170&lt;&gt;"",ABS(N(L1170))&gt;0.009),"Unmatched transfer",IF(AND(LEFT(E1170,6)="Rental",K1170="Household"),"Rental row needs property",""))))))</f>
        <v/>
      </c>
    </row>
    <row r="1171" customFormat="false" ht="15" hidden="false" customHeight="false" outlineLevel="0" collapsed="false">
      <c r="A1171" s="21"/>
      <c r="D1171" s="22"/>
      <c r="I1171" s="23" t="str">
        <f aca="false">IF(E1171="","",IFERROR(INDEX(Categories!$A$2:$A$200,MATCH(E1171,Categories!$B$2:$B$200,0)),"Unknown"))</f>
        <v/>
      </c>
      <c r="J1171" s="24" t="str">
        <f aca="false">IF(A1171="","",DATE(YEAR(A1171),MONTH(A1171),1))</f>
        <v/>
      </c>
      <c r="K1171" s="23" t="str">
        <f aca="false">IF(A1171="","",IF(G1171&lt;&gt;"",G1171,IFERROR(INDEX(Accounts!$D$2:$D$40,MATCH(B1171,Accounts!$A$2:$A$40,0)),"Household")))</f>
        <v/>
      </c>
      <c r="L1171" s="25" t="str">
        <f aca="false">IF(F1171="","",SUMIFS($D$2:$D$3001,$F$2:$F$3001,F1171))</f>
        <v/>
      </c>
      <c r="M1171" s="23" t="str">
        <f aca="false">IF(A1171="","",IF(E1171="","Uncategorized",IF(I1171="Unknown","Unknown category",IF(AND(I1171="Transfer",F1171=""),"Transfer needs ID",IF(AND(F1171&lt;&gt;"",ABS(N(L1171))&gt;0.009),"Unmatched transfer",IF(AND(LEFT(E1171,6)="Rental",K1171="Household"),"Rental row needs property",""))))))</f>
        <v/>
      </c>
    </row>
    <row r="1172" customFormat="false" ht="15" hidden="false" customHeight="false" outlineLevel="0" collapsed="false">
      <c r="A1172" s="21"/>
      <c r="D1172" s="22"/>
      <c r="I1172" s="23" t="str">
        <f aca="false">IF(E1172="","",IFERROR(INDEX(Categories!$A$2:$A$200,MATCH(E1172,Categories!$B$2:$B$200,0)),"Unknown"))</f>
        <v/>
      </c>
      <c r="J1172" s="24" t="str">
        <f aca="false">IF(A1172="","",DATE(YEAR(A1172),MONTH(A1172),1))</f>
        <v/>
      </c>
      <c r="K1172" s="23" t="str">
        <f aca="false">IF(A1172="","",IF(G1172&lt;&gt;"",G1172,IFERROR(INDEX(Accounts!$D$2:$D$40,MATCH(B1172,Accounts!$A$2:$A$40,0)),"Household")))</f>
        <v/>
      </c>
      <c r="L1172" s="25" t="str">
        <f aca="false">IF(F1172="","",SUMIFS($D$2:$D$3001,$F$2:$F$3001,F1172))</f>
        <v/>
      </c>
      <c r="M1172" s="23" t="str">
        <f aca="false">IF(A1172="","",IF(E1172="","Uncategorized",IF(I1172="Unknown","Unknown category",IF(AND(I1172="Transfer",F1172=""),"Transfer needs ID",IF(AND(F1172&lt;&gt;"",ABS(N(L1172))&gt;0.009),"Unmatched transfer",IF(AND(LEFT(E1172,6)="Rental",K1172="Household"),"Rental row needs property",""))))))</f>
        <v/>
      </c>
    </row>
    <row r="1173" customFormat="false" ht="15" hidden="false" customHeight="false" outlineLevel="0" collapsed="false">
      <c r="A1173" s="21"/>
      <c r="D1173" s="22"/>
      <c r="I1173" s="23" t="str">
        <f aca="false">IF(E1173="","",IFERROR(INDEX(Categories!$A$2:$A$200,MATCH(E1173,Categories!$B$2:$B$200,0)),"Unknown"))</f>
        <v/>
      </c>
      <c r="J1173" s="24" t="str">
        <f aca="false">IF(A1173="","",DATE(YEAR(A1173),MONTH(A1173),1))</f>
        <v/>
      </c>
      <c r="K1173" s="23" t="str">
        <f aca="false">IF(A1173="","",IF(G1173&lt;&gt;"",G1173,IFERROR(INDEX(Accounts!$D$2:$D$40,MATCH(B1173,Accounts!$A$2:$A$40,0)),"Household")))</f>
        <v/>
      </c>
      <c r="L1173" s="25" t="str">
        <f aca="false">IF(F1173="","",SUMIFS($D$2:$D$3001,$F$2:$F$3001,F1173))</f>
        <v/>
      </c>
      <c r="M1173" s="23" t="str">
        <f aca="false">IF(A1173="","",IF(E1173="","Uncategorized",IF(I1173="Unknown","Unknown category",IF(AND(I1173="Transfer",F1173=""),"Transfer needs ID",IF(AND(F1173&lt;&gt;"",ABS(N(L1173))&gt;0.009),"Unmatched transfer",IF(AND(LEFT(E1173,6)="Rental",K1173="Household"),"Rental row needs property",""))))))</f>
        <v/>
      </c>
    </row>
    <row r="1174" customFormat="false" ht="15" hidden="false" customHeight="false" outlineLevel="0" collapsed="false">
      <c r="A1174" s="21"/>
      <c r="D1174" s="22"/>
      <c r="I1174" s="23" t="str">
        <f aca="false">IF(E1174="","",IFERROR(INDEX(Categories!$A$2:$A$200,MATCH(E1174,Categories!$B$2:$B$200,0)),"Unknown"))</f>
        <v/>
      </c>
      <c r="J1174" s="24" t="str">
        <f aca="false">IF(A1174="","",DATE(YEAR(A1174),MONTH(A1174),1))</f>
        <v/>
      </c>
      <c r="K1174" s="23" t="str">
        <f aca="false">IF(A1174="","",IF(G1174&lt;&gt;"",G1174,IFERROR(INDEX(Accounts!$D$2:$D$40,MATCH(B1174,Accounts!$A$2:$A$40,0)),"Household")))</f>
        <v/>
      </c>
      <c r="L1174" s="25" t="str">
        <f aca="false">IF(F1174="","",SUMIFS($D$2:$D$3001,$F$2:$F$3001,F1174))</f>
        <v/>
      </c>
      <c r="M1174" s="23" t="str">
        <f aca="false">IF(A1174="","",IF(E1174="","Uncategorized",IF(I1174="Unknown","Unknown category",IF(AND(I1174="Transfer",F1174=""),"Transfer needs ID",IF(AND(F1174&lt;&gt;"",ABS(N(L1174))&gt;0.009),"Unmatched transfer",IF(AND(LEFT(E1174,6)="Rental",K1174="Household"),"Rental row needs property",""))))))</f>
        <v/>
      </c>
    </row>
    <row r="1175" customFormat="false" ht="15" hidden="false" customHeight="false" outlineLevel="0" collapsed="false">
      <c r="A1175" s="21"/>
      <c r="D1175" s="22"/>
      <c r="I1175" s="23" t="str">
        <f aca="false">IF(E1175="","",IFERROR(INDEX(Categories!$A$2:$A$200,MATCH(E1175,Categories!$B$2:$B$200,0)),"Unknown"))</f>
        <v/>
      </c>
      <c r="J1175" s="24" t="str">
        <f aca="false">IF(A1175="","",DATE(YEAR(A1175),MONTH(A1175),1))</f>
        <v/>
      </c>
      <c r="K1175" s="23" t="str">
        <f aca="false">IF(A1175="","",IF(G1175&lt;&gt;"",G1175,IFERROR(INDEX(Accounts!$D$2:$D$40,MATCH(B1175,Accounts!$A$2:$A$40,0)),"Household")))</f>
        <v/>
      </c>
      <c r="L1175" s="25" t="str">
        <f aca="false">IF(F1175="","",SUMIFS($D$2:$D$3001,$F$2:$F$3001,F1175))</f>
        <v/>
      </c>
      <c r="M1175" s="23" t="str">
        <f aca="false">IF(A1175="","",IF(E1175="","Uncategorized",IF(I1175="Unknown","Unknown category",IF(AND(I1175="Transfer",F1175=""),"Transfer needs ID",IF(AND(F1175&lt;&gt;"",ABS(N(L1175))&gt;0.009),"Unmatched transfer",IF(AND(LEFT(E1175,6)="Rental",K1175="Household"),"Rental row needs property",""))))))</f>
        <v/>
      </c>
    </row>
    <row r="1176" customFormat="false" ht="15" hidden="false" customHeight="false" outlineLevel="0" collapsed="false">
      <c r="A1176" s="21"/>
      <c r="D1176" s="22"/>
      <c r="I1176" s="23" t="str">
        <f aca="false">IF(E1176="","",IFERROR(INDEX(Categories!$A$2:$A$200,MATCH(E1176,Categories!$B$2:$B$200,0)),"Unknown"))</f>
        <v/>
      </c>
      <c r="J1176" s="24" t="str">
        <f aca="false">IF(A1176="","",DATE(YEAR(A1176),MONTH(A1176),1))</f>
        <v/>
      </c>
      <c r="K1176" s="23" t="str">
        <f aca="false">IF(A1176="","",IF(G1176&lt;&gt;"",G1176,IFERROR(INDEX(Accounts!$D$2:$D$40,MATCH(B1176,Accounts!$A$2:$A$40,0)),"Household")))</f>
        <v/>
      </c>
      <c r="L1176" s="25" t="str">
        <f aca="false">IF(F1176="","",SUMIFS($D$2:$D$3001,$F$2:$F$3001,F1176))</f>
        <v/>
      </c>
      <c r="M1176" s="23" t="str">
        <f aca="false">IF(A1176="","",IF(E1176="","Uncategorized",IF(I1176="Unknown","Unknown category",IF(AND(I1176="Transfer",F1176=""),"Transfer needs ID",IF(AND(F1176&lt;&gt;"",ABS(N(L1176))&gt;0.009),"Unmatched transfer",IF(AND(LEFT(E1176,6)="Rental",K1176="Household"),"Rental row needs property",""))))))</f>
        <v/>
      </c>
    </row>
    <row r="1177" customFormat="false" ht="15" hidden="false" customHeight="false" outlineLevel="0" collapsed="false">
      <c r="A1177" s="21"/>
      <c r="D1177" s="22"/>
      <c r="I1177" s="23" t="str">
        <f aca="false">IF(E1177="","",IFERROR(INDEX(Categories!$A$2:$A$200,MATCH(E1177,Categories!$B$2:$B$200,0)),"Unknown"))</f>
        <v/>
      </c>
      <c r="J1177" s="24" t="str">
        <f aca="false">IF(A1177="","",DATE(YEAR(A1177),MONTH(A1177),1))</f>
        <v/>
      </c>
      <c r="K1177" s="23" t="str">
        <f aca="false">IF(A1177="","",IF(G1177&lt;&gt;"",G1177,IFERROR(INDEX(Accounts!$D$2:$D$40,MATCH(B1177,Accounts!$A$2:$A$40,0)),"Household")))</f>
        <v/>
      </c>
      <c r="L1177" s="25" t="str">
        <f aca="false">IF(F1177="","",SUMIFS($D$2:$D$3001,$F$2:$F$3001,F1177))</f>
        <v/>
      </c>
      <c r="M1177" s="23" t="str">
        <f aca="false">IF(A1177="","",IF(E1177="","Uncategorized",IF(I1177="Unknown","Unknown category",IF(AND(I1177="Transfer",F1177=""),"Transfer needs ID",IF(AND(F1177&lt;&gt;"",ABS(N(L1177))&gt;0.009),"Unmatched transfer",IF(AND(LEFT(E1177,6)="Rental",K1177="Household"),"Rental row needs property",""))))))</f>
        <v/>
      </c>
    </row>
    <row r="1178" customFormat="false" ht="15" hidden="false" customHeight="false" outlineLevel="0" collapsed="false">
      <c r="A1178" s="21"/>
      <c r="D1178" s="22"/>
      <c r="I1178" s="23" t="str">
        <f aca="false">IF(E1178="","",IFERROR(INDEX(Categories!$A$2:$A$200,MATCH(E1178,Categories!$B$2:$B$200,0)),"Unknown"))</f>
        <v/>
      </c>
      <c r="J1178" s="24" t="str">
        <f aca="false">IF(A1178="","",DATE(YEAR(A1178),MONTH(A1178),1))</f>
        <v/>
      </c>
      <c r="K1178" s="23" t="str">
        <f aca="false">IF(A1178="","",IF(G1178&lt;&gt;"",G1178,IFERROR(INDEX(Accounts!$D$2:$D$40,MATCH(B1178,Accounts!$A$2:$A$40,0)),"Household")))</f>
        <v/>
      </c>
      <c r="L1178" s="25" t="str">
        <f aca="false">IF(F1178="","",SUMIFS($D$2:$D$3001,$F$2:$F$3001,F1178))</f>
        <v/>
      </c>
      <c r="M1178" s="23" t="str">
        <f aca="false">IF(A1178="","",IF(E1178="","Uncategorized",IF(I1178="Unknown","Unknown category",IF(AND(I1178="Transfer",F1178=""),"Transfer needs ID",IF(AND(F1178&lt;&gt;"",ABS(N(L1178))&gt;0.009),"Unmatched transfer",IF(AND(LEFT(E1178,6)="Rental",K1178="Household"),"Rental row needs property",""))))))</f>
        <v/>
      </c>
    </row>
    <row r="1179" customFormat="false" ht="15" hidden="false" customHeight="false" outlineLevel="0" collapsed="false">
      <c r="A1179" s="21"/>
      <c r="D1179" s="22"/>
      <c r="I1179" s="23" t="str">
        <f aca="false">IF(E1179="","",IFERROR(INDEX(Categories!$A$2:$A$200,MATCH(E1179,Categories!$B$2:$B$200,0)),"Unknown"))</f>
        <v/>
      </c>
      <c r="J1179" s="24" t="str">
        <f aca="false">IF(A1179="","",DATE(YEAR(A1179),MONTH(A1179),1))</f>
        <v/>
      </c>
      <c r="K1179" s="23" t="str">
        <f aca="false">IF(A1179="","",IF(G1179&lt;&gt;"",G1179,IFERROR(INDEX(Accounts!$D$2:$D$40,MATCH(B1179,Accounts!$A$2:$A$40,0)),"Household")))</f>
        <v/>
      </c>
      <c r="L1179" s="25" t="str">
        <f aca="false">IF(F1179="","",SUMIFS($D$2:$D$3001,$F$2:$F$3001,F1179))</f>
        <v/>
      </c>
      <c r="M1179" s="23" t="str">
        <f aca="false">IF(A1179="","",IF(E1179="","Uncategorized",IF(I1179="Unknown","Unknown category",IF(AND(I1179="Transfer",F1179=""),"Transfer needs ID",IF(AND(F1179&lt;&gt;"",ABS(N(L1179))&gt;0.009),"Unmatched transfer",IF(AND(LEFT(E1179,6)="Rental",K1179="Household"),"Rental row needs property",""))))))</f>
        <v/>
      </c>
    </row>
    <row r="1180" customFormat="false" ht="15" hidden="false" customHeight="false" outlineLevel="0" collapsed="false">
      <c r="A1180" s="21"/>
      <c r="D1180" s="22"/>
      <c r="I1180" s="23" t="str">
        <f aca="false">IF(E1180="","",IFERROR(INDEX(Categories!$A$2:$A$200,MATCH(E1180,Categories!$B$2:$B$200,0)),"Unknown"))</f>
        <v/>
      </c>
      <c r="J1180" s="24" t="str">
        <f aca="false">IF(A1180="","",DATE(YEAR(A1180),MONTH(A1180),1))</f>
        <v/>
      </c>
      <c r="K1180" s="23" t="str">
        <f aca="false">IF(A1180="","",IF(G1180&lt;&gt;"",G1180,IFERROR(INDEX(Accounts!$D$2:$D$40,MATCH(B1180,Accounts!$A$2:$A$40,0)),"Household")))</f>
        <v/>
      </c>
      <c r="L1180" s="25" t="str">
        <f aca="false">IF(F1180="","",SUMIFS($D$2:$D$3001,$F$2:$F$3001,F1180))</f>
        <v/>
      </c>
      <c r="M1180" s="23" t="str">
        <f aca="false">IF(A1180="","",IF(E1180="","Uncategorized",IF(I1180="Unknown","Unknown category",IF(AND(I1180="Transfer",F1180=""),"Transfer needs ID",IF(AND(F1180&lt;&gt;"",ABS(N(L1180))&gt;0.009),"Unmatched transfer",IF(AND(LEFT(E1180,6)="Rental",K1180="Household"),"Rental row needs property",""))))))</f>
        <v/>
      </c>
    </row>
    <row r="1181" customFormat="false" ht="15" hidden="false" customHeight="false" outlineLevel="0" collapsed="false">
      <c r="A1181" s="21"/>
      <c r="D1181" s="22"/>
      <c r="I1181" s="23" t="str">
        <f aca="false">IF(E1181="","",IFERROR(INDEX(Categories!$A$2:$A$200,MATCH(E1181,Categories!$B$2:$B$200,0)),"Unknown"))</f>
        <v/>
      </c>
      <c r="J1181" s="24" t="str">
        <f aca="false">IF(A1181="","",DATE(YEAR(A1181),MONTH(A1181),1))</f>
        <v/>
      </c>
      <c r="K1181" s="23" t="str">
        <f aca="false">IF(A1181="","",IF(G1181&lt;&gt;"",G1181,IFERROR(INDEX(Accounts!$D$2:$D$40,MATCH(B1181,Accounts!$A$2:$A$40,0)),"Household")))</f>
        <v/>
      </c>
      <c r="L1181" s="25" t="str">
        <f aca="false">IF(F1181="","",SUMIFS($D$2:$D$3001,$F$2:$F$3001,F1181))</f>
        <v/>
      </c>
      <c r="M1181" s="23" t="str">
        <f aca="false">IF(A1181="","",IF(E1181="","Uncategorized",IF(I1181="Unknown","Unknown category",IF(AND(I1181="Transfer",F1181=""),"Transfer needs ID",IF(AND(F1181&lt;&gt;"",ABS(N(L1181))&gt;0.009),"Unmatched transfer",IF(AND(LEFT(E1181,6)="Rental",K1181="Household"),"Rental row needs property",""))))))</f>
        <v/>
      </c>
    </row>
    <row r="1182" customFormat="false" ht="15" hidden="false" customHeight="false" outlineLevel="0" collapsed="false">
      <c r="A1182" s="21"/>
      <c r="D1182" s="22"/>
      <c r="I1182" s="23" t="str">
        <f aca="false">IF(E1182="","",IFERROR(INDEX(Categories!$A$2:$A$200,MATCH(E1182,Categories!$B$2:$B$200,0)),"Unknown"))</f>
        <v/>
      </c>
      <c r="J1182" s="24" t="str">
        <f aca="false">IF(A1182="","",DATE(YEAR(A1182),MONTH(A1182),1))</f>
        <v/>
      </c>
      <c r="K1182" s="23" t="str">
        <f aca="false">IF(A1182="","",IF(G1182&lt;&gt;"",G1182,IFERROR(INDEX(Accounts!$D$2:$D$40,MATCH(B1182,Accounts!$A$2:$A$40,0)),"Household")))</f>
        <v/>
      </c>
      <c r="L1182" s="25" t="str">
        <f aca="false">IF(F1182="","",SUMIFS($D$2:$D$3001,$F$2:$F$3001,F1182))</f>
        <v/>
      </c>
      <c r="M1182" s="23" t="str">
        <f aca="false">IF(A1182="","",IF(E1182="","Uncategorized",IF(I1182="Unknown","Unknown category",IF(AND(I1182="Transfer",F1182=""),"Transfer needs ID",IF(AND(F1182&lt;&gt;"",ABS(N(L1182))&gt;0.009),"Unmatched transfer",IF(AND(LEFT(E1182,6)="Rental",K1182="Household"),"Rental row needs property",""))))))</f>
        <v/>
      </c>
    </row>
    <row r="1183" customFormat="false" ht="15" hidden="false" customHeight="false" outlineLevel="0" collapsed="false">
      <c r="A1183" s="21"/>
      <c r="D1183" s="22"/>
      <c r="I1183" s="23" t="str">
        <f aca="false">IF(E1183="","",IFERROR(INDEX(Categories!$A$2:$A$200,MATCH(E1183,Categories!$B$2:$B$200,0)),"Unknown"))</f>
        <v/>
      </c>
      <c r="J1183" s="24" t="str">
        <f aca="false">IF(A1183="","",DATE(YEAR(A1183),MONTH(A1183),1))</f>
        <v/>
      </c>
      <c r="K1183" s="23" t="str">
        <f aca="false">IF(A1183="","",IF(G1183&lt;&gt;"",G1183,IFERROR(INDEX(Accounts!$D$2:$D$40,MATCH(B1183,Accounts!$A$2:$A$40,0)),"Household")))</f>
        <v/>
      </c>
      <c r="L1183" s="25" t="str">
        <f aca="false">IF(F1183="","",SUMIFS($D$2:$D$3001,$F$2:$F$3001,F1183))</f>
        <v/>
      </c>
      <c r="M1183" s="23" t="str">
        <f aca="false">IF(A1183="","",IF(E1183="","Uncategorized",IF(I1183="Unknown","Unknown category",IF(AND(I1183="Transfer",F1183=""),"Transfer needs ID",IF(AND(F1183&lt;&gt;"",ABS(N(L1183))&gt;0.009),"Unmatched transfer",IF(AND(LEFT(E1183,6)="Rental",K1183="Household"),"Rental row needs property",""))))))</f>
        <v/>
      </c>
    </row>
    <row r="1184" customFormat="false" ht="15" hidden="false" customHeight="false" outlineLevel="0" collapsed="false">
      <c r="A1184" s="21"/>
      <c r="D1184" s="22"/>
      <c r="I1184" s="23" t="str">
        <f aca="false">IF(E1184="","",IFERROR(INDEX(Categories!$A$2:$A$200,MATCH(E1184,Categories!$B$2:$B$200,0)),"Unknown"))</f>
        <v/>
      </c>
      <c r="J1184" s="24" t="str">
        <f aca="false">IF(A1184="","",DATE(YEAR(A1184),MONTH(A1184),1))</f>
        <v/>
      </c>
      <c r="K1184" s="23" t="str">
        <f aca="false">IF(A1184="","",IF(G1184&lt;&gt;"",G1184,IFERROR(INDEX(Accounts!$D$2:$D$40,MATCH(B1184,Accounts!$A$2:$A$40,0)),"Household")))</f>
        <v/>
      </c>
      <c r="L1184" s="25" t="str">
        <f aca="false">IF(F1184="","",SUMIFS($D$2:$D$3001,$F$2:$F$3001,F1184))</f>
        <v/>
      </c>
      <c r="M1184" s="23" t="str">
        <f aca="false">IF(A1184="","",IF(E1184="","Uncategorized",IF(I1184="Unknown","Unknown category",IF(AND(I1184="Transfer",F1184=""),"Transfer needs ID",IF(AND(F1184&lt;&gt;"",ABS(N(L1184))&gt;0.009),"Unmatched transfer",IF(AND(LEFT(E1184,6)="Rental",K1184="Household"),"Rental row needs property",""))))))</f>
        <v/>
      </c>
    </row>
    <row r="1185" customFormat="false" ht="15" hidden="false" customHeight="false" outlineLevel="0" collapsed="false">
      <c r="A1185" s="21"/>
      <c r="D1185" s="22"/>
      <c r="I1185" s="23" t="str">
        <f aca="false">IF(E1185="","",IFERROR(INDEX(Categories!$A$2:$A$200,MATCH(E1185,Categories!$B$2:$B$200,0)),"Unknown"))</f>
        <v/>
      </c>
      <c r="J1185" s="24" t="str">
        <f aca="false">IF(A1185="","",DATE(YEAR(A1185),MONTH(A1185),1))</f>
        <v/>
      </c>
      <c r="K1185" s="23" t="str">
        <f aca="false">IF(A1185="","",IF(G1185&lt;&gt;"",G1185,IFERROR(INDEX(Accounts!$D$2:$D$40,MATCH(B1185,Accounts!$A$2:$A$40,0)),"Household")))</f>
        <v/>
      </c>
      <c r="L1185" s="25" t="str">
        <f aca="false">IF(F1185="","",SUMIFS($D$2:$D$3001,$F$2:$F$3001,F1185))</f>
        <v/>
      </c>
      <c r="M1185" s="23" t="str">
        <f aca="false">IF(A1185="","",IF(E1185="","Uncategorized",IF(I1185="Unknown","Unknown category",IF(AND(I1185="Transfer",F1185=""),"Transfer needs ID",IF(AND(F1185&lt;&gt;"",ABS(N(L1185))&gt;0.009),"Unmatched transfer",IF(AND(LEFT(E1185,6)="Rental",K1185="Household"),"Rental row needs property",""))))))</f>
        <v/>
      </c>
    </row>
    <row r="1186" customFormat="false" ht="15" hidden="false" customHeight="false" outlineLevel="0" collapsed="false">
      <c r="A1186" s="21"/>
      <c r="D1186" s="22"/>
      <c r="I1186" s="23" t="str">
        <f aca="false">IF(E1186="","",IFERROR(INDEX(Categories!$A$2:$A$200,MATCH(E1186,Categories!$B$2:$B$200,0)),"Unknown"))</f>
        <v/>
      </c>
      <c r="J1186" s="24" t="str">
        <f aca="false">IF(A1186="","",DATE(YEAR(A1186),MONTH(A1186),1))</f>
        <v/>
      </c>
      <c r="K1186" s="23" t="str">
        <f aca="false">IF(A1186="","",IF(G1186&lt;&gt;"",G1186,IFERROR(INDEX(Accounts!$D$2:$D$40,MATCH(B1186,Accounts!$A$2:$A$40,0)),"Household")))</f>
        <v/>
      </c>
      <c r="L1186" s="25" t="str">
        <f aca="false">IF(F1186="","",SUMIFS($D$2:$D$3001,$F$2:$F$3001,F1186))</f>
        <v/>
      </c>
      <c r="M1186" s="23" t="str">
        <f aca="false">IF(A1186="","",IF(E1186="","Uncategorized",IF(I1186="Unknown","Unknown category",IF(AND(I1186="Transfer",F1186=""),"Transfer needs ID",IF(AND(F1186&lt;&gt;"",ABS(N(L1186))&gt;0.009),"Unmatched transfer",IF(AND(LEFT(E1186,6)="Rental",K1186="Household"),"Rental row needs property",""))))))</f>
        <v/>
      </c>
    </row>
    <row r="1187" customFormat="false" ht="15" hidden="false" customHeight="false" outlineLevel="0" collapsed="false">
      <c r="A1187" s="21"/>
      <c r="D1187" s="22"/>
      <c r="I1187" s="23" t="str">
        <f aca="false">IF(E1187="","",IFERROR(INDEX(Categories!$A$2:$A$200,MATCH(E1187,Categories!$B$2:$B$200,0)),"Unknown"))</f>
        <v/>
      </c>
      <c r="J1187" s="24" t="str">
        <f aca="false">IF(A1187="","",DATE(YEAR(A1187),MONTH(A1187),1))</f>
        <v/>
      </c>
      <c r="K1187" s="23" t="str">
        <f aca="false">IF(A1187="","",IF(G1187&lt;&gt;"",G1187,IFERROR(INDEX(Accounts!$D$2:$D$40,MATCH(B1187,Accounts!$A$2:$A$40,0)),"Household")))</f>
        <v/>
      </c>
      <c r="L1187" s="25" t="str">
        <f aca="false">IF(F1187="","",SUMIFS($D$2:$D$3001,$F$2:$F$3001,F1187))</f>
        <v/>
      </c>
      <c r="M1187" s="23" t="str">
        <f aca="false">IF(A1187="","",IF(E1187="","Uncategorized",IF(I1187="Unknown","Unknown category",IF(AND(I1187="Transfer",F1187=""),"Transfer needs ID",IF(AND(F1187&lt;&gt;"",ABS(N(L1187))&gt;0.009),"Unmatched transfer",IF(AND(LEFT(E1187,6)="Rental",K1187="Household"),"Rental row needs property",""))))))</f>
        <v/>
      </c>
    </row>
    <row r="1188" customFormat="false" ht="15" hidden="false" customHeight="false" outlineLevel="0" collapsed="false">
      <c r="A1188" s="21"/>
      <c r="D1188" s="22"/>
      <c r="I1188" s="23" t="str">
        <f aca="false">IF(E1188="","",IFERROR(INDEX(Categories!$A$2:$A$200,MATCH(E1188,Categories!$B$2:$B$200,0)),"Unknown"))</f>
        <v/>
      </c>
      <c r="J1188" s="24" t="str">
        <f aca="false">IF(A1188="","",DATE(YEAR(A1188),MONTH(A1188),1))</f>
        <v/>
      </c>
      <c r="K1188" s="23" t="str">
        <f aca="false">IF(A1188="","",IF(G1188&lt;&gt;"",G1188,IFERROR(INDEX(Accounts!$D$2:$D$40,MATCH(B1188,Accounts!$A$2:$A$40,0)),"Household")))</f>
        <v/>
      </c>
      <c r="L1188" s="25" t="str">
        <f aca="false">IF(F1188="","",SUMIFS($D$2:$D$3001,$F$2:$F$3001,F1188))</f>
        <v/>
      </c>
      <c r="M1188" s="23" t="str">
        <f aca="false">IF(A1188="","",IF(E1188="","Uncategorized",IF(I1188="Unknown","Unknown category",IF(AND(I1188="Transfer",F1188=""),"Transfer needs ID",IF(AND(F1188&lt;&gt;"",ABS(N(L1188))&gt;0.009),"Unmatched transfer",IF(AND(LEFT(E1188,6)="Rental",K1188="Household"),"Rental row needs property",""))))))</f>
        <v/>
      </c>
    </row>
    <row r="1189" customFormat="false" ht="15" hidden="false" customHeight="false" outlineLevel="0" collapsed="false">
      <c r="A1189" s="21"/>
      <c r="D1189" s="22"/>
      <c r="I1189" s="23" t="str">
        <f aca="false">IF(E1189="","",IFERROR(INDEX(Categories!$A$2:$A$200,MATCH(E1189,Categories!$B$2:$B$200,0)),"Unknown"))</f>
        <v/>
      </c>
      <c r="J1189" s="24" t="str">
        <f aca="false">IF(A1189="","",DATE(YEAR(A1189),MONTH(A1189),1))</f>
        <v/>
      </c>
      <c r="K1189" s="23" t="str">
        <f aca="false">IF(A1189="","",IF(G1189&lt;&gt;"",G1189,IFERROR(INDEX(Accounts!$D$2:$D$40,MATCH(B1189,Accounts!$A$2:$A$40,0)),"Household")))</f>
        <v/>
      </c>
      <c r="L1189" s="25" t="str">
        <f aca="false">IF(F1189="","",SUMIFS($D$2:$D$3001,$F$2:$F$3001,F1189))</f>
        <v/>
      </c>
      <c r="M1189" s="23" t="str">
        <f aca="false">IF(A1189="","",IF(E1189="","Uncategorized",IF(I1189="Unknown","Unknown category",IF(AND(I1189="Transfer",F1189=""),"Transfer needs ID",IF(AND(F1189&lt;&gt;"",ABS(N(L1189))&gt;0.009),"Unmatched transfer",IF(AND(LEFT(E1189,6)="Rental",K1189="Household"),"Rental row needs property",""))))))</f>
        <v/>
      </c>
    </row>
    <row r="1190" customFormat="false" ht="15" hidden="false" customHeight="false" outlineLevel="0" collapsed="false">
      <c r="A1190" s="21"/>
      <c r="D1190" s="22"/>
      <c r="I1190" s="23" t="str">
        <f aca="false">IF(E1190="","",IFERROR(INDEX(Categories!$A$2:$A$200,MATCH(E1190,Categories!$B$2:$B$200,0)),"Unknown"))</f>
        <v/>
      </c>
      <c r="J1190" s="24" t="str">
        <f aca="false">IF(A1190="","",DATE(YEAR(A1190),MONTH(A1190),1))</f>
        <v/>
      </c>
      <c r="K1190" s="23" t="str">
        <f aca="false">IF(A1190="","",IF(G1190&lt;&gt;"",G1190,IFERROR(INDEX(Accounts!$D$2:$D$40,MATCH(B1190,Accounts!$A$2:$A$40,0)),"Household")))</f>
        <v/>
      </c>
      <c r="L1190" s="25" t="str">
        <f aca="false">IF(F1190="","",SUMIFS($D$2:$D$3001,$F$2:$F$3001,F1190))</f>
        <v/>
      </c>
      <c r="M1190" s="23" t="str">
        <f aca="false">IF(A1190="","",IF(E1190="","Uncategorized",IF(I1190="Unknown","Unknown category",IF(AND(I1190="Transfer",F1190=""),"Transfer needs ID",IF(AND(F1190&lt;&gt;"",ABS(N(L1190))&gt;0.009),"Unmatched transfer",IF(AND(LEFT(E1190,6)="Rental",K1190="Household"),"Rental row needs property",""))))))</f>
        <v/>
      </c>
    </row>
    <row r="1191" customFormat="false" ht="15" hidden="false" customHeight="false" outlineLevel="0" collapsed="false">
      <c r="A1191" s="21"/>
      <c r="D1191" s="22"/>
      <c r="I1191" s="23" t="str">
        <f aca="false">IF(E1191="","",IFERROR(INDEX(Categories!$A$2:$A$200,MATCH(E1191,Categories!$B$2:$B$200,0)),"Unknown"))</f>
        <v/>
      </c>
      <c r="J1191" s="24" t="str">
        <f aca="false">IF(A1191="","",DATE(YEAR(A1191),MONTH(A1191),1))</f>
        <v/>
      </c>
      <c r="K1191" s="23" t="str">
        <f aca="false">IF(A1191="","",IF(G1191&lt;&gt;"",G1191,IFERROR(INDEX(Accounts!$D$2:$D$40,MATCH(B1191,Accounts!$A$2:$A$40,0)),"Household")))</f>
        <v/>
      </c>
      <c r="L1191" s="25" t="str">
        <f aca="false">IF(F1191="","",SUMIFS($D$2:$D$3001,$F$2:$F$3001,F1191))</f>
        <v/>
      </c>
      <c r="M1191" s="23" t="str">
        <f aca="false">IF(A1191="","",IF(E1191="","Uncategorized",IF(I1191="Unknown","Unknown category",IF(AND(I1191="Transfer",F1191=""),"Transfer needs ID",IF(AND(F1191&lt;&gt;"",ABS(N(L1191))&gt;0.009),"Unmatched transfer",IF(AND(LEFT(E1191,6)="Rental",K1191="Household"),"Rental row needs property",""))))))</f>
        <v/>
      </c>
    </row>
    <row r="1192" customFormat="false" ht="15" hidden="false" customHeight="false" outlineLevel="0" collapsed="false">
      <c r="A1192" s="21"/>
      <c r="D1192" s="22"/>
      <c r="I1192" s="23" t="str">
        <f aca="false">IF(E1192="","",IFERROR(INDEX(Categories!$A$2:$A$200,MATCH(E1192,Categories!$B$2:$B$200,0)),"Unknown"))</f>
        <v/>
      </c>
      <c r="J1192" s="24" t="str">
        <f aca="false">IF(A1192="","",DATE(YEAR(A1192),MONTH(A1192),1))</f>
        <v/>
      </c>
      <c r="K1192" s="23" t="str">
        <f aca="false">IF(A1192="","",IF(G1192&lt;&gt;"",G1192,IFERROR(INDEX(Accounts!$D$2:$D$40,MATCH(B1192,Accounts!$A$2:$A$40,0)),"Household")))</f>
        <v/>
      </c>
      <c r="L1192" s="25" t="str">
        <f aca="false">IF(F1192="","",SUMIFS($D$2:$D$3001,$F$2:$F$3001,F1192))</f>
        <v/>
      </c>
      <c r="M1192" s="23" t="str">
        <f aca="false">IF(A1192="","",IF(E1192="","Uncategorized",IF(I1192="Unknown","Unknown category",IF(AND(I1192="Transfer",F1192=""),"Transfer needs ID",IF(AND(F1192&lt;&gt;"",ABS(N(L1192))&gt;0.009),"Unmatched transfer",IF(AND(LEFT(E1192,6)="Rental",K1192="Household"),"Rental row needs property",""))))))</f>
        <v/>
      </c>
    </row>
    <row r="1193" customFormat="false" ht="15" hidden="false" customHeight="false" outlineLevel="0" collapsed="false">
      <c r="A1193" s="21"/>
      <c r="D1193" s="22"/>
      <c r="I1193" s="23" t="str">
        <f aca="false">IF(E1193="","",IFERROR(INDEX(Categories!$A$2:$A$200,MATCH(E1193,Categories!$B$2:$B$200,0)),"Unknown"))</f>
        <v/>
      </c>
      <c r="J1193" s="24" t="str">
        <f aca="false">IF(A1193="","",DATE(YEAR(A1193),MONTH(A1193),1))</f>
        <v/>
      </c>
      <c r="K1193" s="23" t="str">
        <f aca="false">IF(A1193="","",IF(G1193&lt;&gt;"",G1193,IFERROR(INDEX(Accounts!$D$2:$D$40,MATCH(B1193,Accounts!$A$2:$A$40,0)),"Household")))</f>
        <v/>
      </c>
      <c r="L1193" s="25" t="str">
        <f aca="false">IF(F1193="","",SUMIFS($D$2:$D$3001,$F$2:$F$3001,F1193))</f>
        <v/>
      </c>
      <c r="M1193" s="23" t="str">
        <f aca="false">IF(A1193="","",IF(E1193="","Uncategorized",IF(I1193="Unknown","Unknown category",IF(AND(I1193="Transfer",F1193=""),"Transfer needs ID",IF(AND(F1193&lt;&gt;"",ABS(N(L1193))&gt;0.009),"Unmatched transfer",IF(AND(LEFT(E1193,6)="Rental",K1193="Household"),"Rental row needs property",""))))))</f>
        <v/>
      </c>
    </row>
    <row r="1194" customFormat="false" ht="15" hidden="false" customHeight="false" outlineLevel="0" collapsed="false">
      <c r="A1194" s="21"/>
      <c r="D1194" s="22"/>
      <c r="I1194" s="23" t="str">
        <f aca="false">IF(E1194="","",IFERROR(INDEX(Categories!$A$2:$A$200,MATCH(E1194,Categories!$B$2:$B$200,0)),"Unknown"))</f>
        <v/>
      </c>
      <c r="J1194" s="24" t="str">
        <f aca="false">IF(A1194="","",DATE(YEAR(A1194),MONTH(A1194),1))</f>
        <v/>
      </c>
      <c r="K1194" s="23" t="str">
        <f aca="false">IF(A1194="","",IF(G1194&lt;&gt;"",G1194,IFERROR(INDEX(Accounts!$D$2:$D$40,MATCH(B1194,Accounts!$A$2:$A$40,0)),"Household")))</f>
        <v/>
      </c>
      <c r="L1194" s="25" t="str">
        <f aca="false">IF(F1194="","",SUMIFS($D$2:$D$3001,$F$2:$F$3001,F1194))</f>
        <v/>
      </c>
      <c r="M1194" s="23" t="str">
        <f aca="false">IF(A1194="","",IF(E1194="","Uncategorized",IF(I1194="Unknown","Unknown category",IF(AND(I1194="Transfer",F1194=""),"Transfer needs ID",IF(AND(F1194&lt;&gt;"",ABS(N(L1194))&gt;0.009),"Unmatched transfer",IF(AND(LEFT(E1194,6)="Rental",K1194="Household"),"Rental row needs property",""))))))</f>
        <v/>
      </c>
    </row>
    <row r="1195" customFormat="false" ht="15" hidden="false" customHeight="false" outlineLevel="0" collapsed="false">
      <c r="A1195" s="21"/>
      <c r="D1195" s="22"/>
      <c r="I1195" s="23" t="str">
        <f aca="false">IF(E1195="","",IFERROR(INDEX(Categories!$A$2:$A$200,MATCH(E1195,Categories!$B$2:$B$200,0)),"Unknown"))</f>
        <v/>
      </c>
      <c r="J1195" s="24" t="str">
        <f aca="false">IF(A1195="","",DATE(YEAR(A1195),MONTH(A1195),1))</f>
        <v/>
      </c>
      <c r="K1195" s="23" t="str">
        <f aca="false">IF(A1195="","",IF(G1195&lt;&gt;"",G1195,IFERROR(INDEX(Accounts!$D$2:$D$40,MATCH(B1195,Accounts!$A$2:$A$40,0)),"Household")))</f>
        <v/>
      </c>
      <c r="L1195" s="25" t="str">
        <f aca="false">IF(F1195="","",SUMIFS($D$2:$D$3001,$F$2:$F$3001,F1195))</f>
        <v/>
      </c>
      <c r="M1195" s="23" t="str">
        <f aca="false">IF(A1195="","",IF(E1195="","Uncategorized",IF(I1195="Unknown","Unknown category",IF(AND(I1195="Transfer",F1195=""),"Transfer needs ID",IF(AND(F1195&lt;&gt;"",ABS(N(L1195))&gt;0.009),"Unmatched transfer",IF(AND(LEFT(E1195,6)="Rental",K1195="Household"),"Rental row needs property",""))))))</f>
        <v/>
      </c>
    </row>
    <row r="1196" customFormat="false" ht="15" hidden="false" customHeight="false" outlineLevel="0" collapsed="false">
      <c r="A1196" s="21"/>
      <c r="D1196" s="22"/>
      <c r="I1196" s="23" t="str">
        <f aca="false">IF(E1196="","",IFERROR(INDEX(Categories!$A$2:$A$200,MATCH(E1196,Categories!$B$2:$B$200,0)),"Unknown"))</f>
        <v/>
      </c>
      <c r="J1196" s="24" t="str">
        <f aca="false">IF(A1196="","",DATE(YEAR(A1196),MONTH(A1196),1))</f>
        <v/>
      </c>
      <c r="K1196" s="23" t="str">
        <f aca="false">IF(A1196="","",IF(G1196&lt;&gt;"",G1196,IFERROR(INDEX(Accounts!$D$2:$D$40,MATCH(B1196,Accounts!$A$2:$A$40,0)),"Household")))</f>
        <v/>
      </c>
      <c r="L1196" s="25" t="str">
        <f aca="false">IF(F1196="","",SUMIFS($D$2:$D$3001,$F$2:$F$3001,F1196))</f>
        <v/>
      </c>
      <c r="M1196" s="23" t="str">
        <f aca="false">IF(A1196="","",IF(E1196="","Uncategorized",IF(I1196="Unknown","Unknown category",IF(AND(I1196="Transfer",F1196=""),"Transfer needs ID",IF(AND(F1196&lt;&gt;"",ABS(N(L1196))&gt;0.009),"Unmatched transfer",IF(AND(LEFT(E1196,6)="Rental",K1196="Household"),"Rental row needs property",""))))))</f>
        <v/>
      </c>
    </row>
    <row r="1197" customFormat="false" ht="15" hidden="false" customHeight="false" outlineLevel="0" collapsed="false">
      <c r="A1197" s="21"/>
      <c r="D1197" s="22"/>
      <c r="I1197" s="23" t="str">
        <f aca="false">IF(E1197="","",IFERROR(INDEX(Categories!$A$2:$A$200,MATCH(E1197,Categories!$B$2:$B$200,0)),"Unknown"))</f>
        <v/>
      </c>
      <c r="J1197" s="24" t="str">
        <f aca="false">IF(A1197="","",DATE(YEAR(A1197),MONTH(A1197),1))</f>
        <v/>
      </c>
      <c r="K1197" s="23" t="str">
        <f aca="false">IF(A1197="","",IF(G1197&lt;&gt;"",G1197,IFERROR(INDEX(Accounts!$D$2:$D$40,MATCH(B1197,Accounts!$A$2:$A$40,0)),"Household")))</f>
        <v/>
      </c>
      <c r="L1197" s="25" t="str">
        <f aca="false">IF(F1197="","",SUMIFS($D$2:$D$3001,$F$2:$F$3001,F1197))</f>
        <v/>
      </c>
      <c r="M1197" s="23" t="str">
        <f aca="false">IF(A1197="","",IF(E1197="","Uncategorized",IF(I1197="Unknown","Unknown category",IF(AND(I1197="Transfer",F1197=""),"Transfer needs ID",IF(AND(F1197&lt;&gt;"",ABS(N(L1197))&gt;0.009),"Unmatched transfer",IF(AND(LEFT(E1197,6)="Rental",K1197="Household"),"Rental row needs property",""))))))</f>
        <v/>
      </c>
    </row>
    <row r="1198" customFormat="false" ht="15" hidden="false" customHeight="false" outlineLevel="0" collapsed="false">
      <c r="A1198" s="21"/>
      <c r="D1198" s="22"/>
      <c r="I1198" s="23" t="str">
        <f aca="false">IF(E1198="","",IFERROR(INDEX(Categories!$A$2:$A$200,MATCH(E1198,Categories!$B$2:$B$200,0)),"Unknown"))</f>
        <v/>
      </c>
      <c r="J1198" s="24" t="str">
        <f aca="false">IF(A1198="","",DATE(YEAR(A1198),MONTH(A1198),1))</f>
        <v/>
      </c>
      <c r="K1198" s="23" t="str">
        <f aca="false">IF(A1198="","",IF(G1198&lt;&gt;"",G1198,IFERROR(INDEX(Accounts!$D$2:$D$40,MATCH(B1198,Accounts!$A$2:$A$40,0)),"Household")))</f>
        <v/>
      </c>
      <c r="L1198" s="25" t="str">
        <f aca="false">IF(F1198="","",SUMIFS($D$2:$D$3001,$F$2:$F$3001,F1198))</f>
        <v/>
      </c>
      <c r="M1198" s="23" t="str">
        <f aca="false">IF(A1198="","",IF(E1198="","Uncategorized",IF(I1198="Unknown","Unknown category",IF(AND(I1198="Transfer",F1198=""),"Transfer needs ID",IF(AND(F1198&lt;&gt;"",ABS(N(L1198))&gt;0.009),"Unmatched transfer",IF(AND(LEFT(E1198,6)="Rental",K1198="Household"),"Rental row needs property",""))))))</f>
        <v/>
      </c>
    </row>
    <row r="1199" customFormat="false" ht="15" hidden="false" customHeight="false" outlineLevel="0" collapsed="false">
      <c r="A1199" s="21"/>
      <c r="D1199" s="22"/>
      <c r="I1199" s="23" t="str">
        <f aca="false">IF(E1199="","",IFERROR(INDEX(Categories!$A$2:$A$200,MATCH(E1199,Categories!$B$2:$B$200,0)),"Unknown"))</f>
        <v/>
      </c>
      <c r="J1199" s="24" t="str">
        <f aca="false">IF(A1199="","",DATE(YEAR(A1199),MONTH(A1199),1))</f>
        <v/>
      </c>
      <c r="K1199" s="23" t="str">
        <f aca="false">IF(A1199="","",IF(G1199&lt;&gt;"",G1199,IFERROR(INDEX(Accounts!$D$2:$D$40,MATCH(B1199,Accounts!$A$2:$A$40,0)),"Household")))</f>
        <v/>
      </c>
      <c r="L1199" s="25" t="str">
        <f aca="false">IF(F1199="","",SUMIFS($D$2:$D$3001,$F$2:$F$3001,F1199))</f>
        <v/>
      </c>
      <c r="M1199" s="23" t="str">
        <f aca="false">IF(A1199="","",IF(E1199="","Uncategorized",IF(I1199="Unknown","Unknown category",IF(AND(I1199="Transfer",F1199=""),"Transfer needs ID",IF(AND(F1199&lt;&gt;"",ABS(N(L1199))&gt;0.009),"Unmatched transfer",IF(AND(LEFT(E1199,6)="Rental",K1199="Household"),"Rental row needs property",""))))))</f>
        <v/>
      </c>
    </row>
    <row r="1200" customFormat="false" ht="15" hidden="false" customHeight="false" outlineLevel="0" collapsed="false">
      <c r="A1200" s="21"/>
      <c r="D1200" s="22"/>
      <c r="I1200" s="23" t="str">
        <f aca="false">IF(E1200="","",IFERROR(INDEX(Categories!$A$2:$A$200,MATCH(E1200,Categories!$B$2:$B$200,0)),"Unknown"))</f>
        <v/>
      </c>
      <c r="J1200" s="24" t="str">
        <f aca="false">IF(A1200="","",DATE(YEAR(A1200),MONTH(A1200),1))</f>
        <v/>
      </c>
      <c r="K1200" s="23" t="str">
        <f aca="false">IF(A1200="","",IF(G1200&lt;&gt;"",G1200,IFERROR(INDEX(Accounts!$D$2:$D$40,MATCH(B1200,Accounts!$A$2:$A$40,0)),"Household")))</f>
        <v/>
      </c>
      <c r="L1200" s="25" t="str">
        <f aca="false">IF(F1200="","",SUMIFS($D$2:$D$3001,$F$2:$F$3001,F1200))</f>
        <v/>
      </c>
      <c r="M1200" s="23" t="str">
        <f aca="false">IF(A1200="","",IF(E1200="","Uncategorized",IF(I1200="Unknown","Unknown category",IF(AND(I1200="Transfer",F1200=""),"Transfer needs ID",IF(AND(F1200&lt;&gt;"",ABS(N(L1200))&gt;0.009),"Unmatched transfer",IF(AND(LEFT(E1200,6)="Rental",K1200="Household"),"Rental row needs property",""))))))</f>
        <v/>
      </c>
    </row>
    <row r="1201" customFormat="false" ht="15" hidden="false" customHeight="false" outlineLevel="0" collapsed="false">
      <c r="A1201" s="21"/>
      <c r="D1201" s="22"/>
      <c r="I1201" s="23" t="str">
        <f aca="false">IF(E1201="","",IFERROR(INDEX(Categories!$A$2:$A$200,MATCH(E1201,Categories!$B$2:$B$200,0)),"Unknown"))</f>
        <v/>
      </c>
      <c r="J1201" s="24" t="str">
        <f aca="false">IF(A1201="","",DATE(YEAR(A1201),MONTH(A1201),1))</f>
        <v/>
      </c>
      <c r="K1201" s="23" t="str">
        <f aca="false">IF(A1201="","",IF(G1201&lt;&gt;"",G1201,IFERROR(INDEX(Accounts!$D$2:$D$40,MATCH(B1201,Accounts!$A$2:$A$40,0)),"Household")))</f>
        <v/>
      </c>
      <c r="L1201" s="25" t="str">
        <f aca="false">IF(F1201="","",SUMIFS($D$2:$D$3001,$F$2:$F$3001,F1201))</f>
        <v/>
      </c>
      <c r="M1201" s="23" t="str">
        <f aca="false">IF(A1201="","",IF(E1201="","Uncategorized",IF(I1201="Unknown","Unknown category",IF(AND(I1201="Transfer",F1201=""),"Transfer needs ID",IF(AND(F1201&lt;&gt;"",ABS(N(L1201))&gt;0.009),"Unmatched transfer",IF(AND(LEFT(E1201,6)="Rental",K1201="Household"),"Rental row needs property",""))))))</f>
        <v/>
      </c>
    </row>
    <row r="1202" customFormat="false" ht="15" hidden="false" customHeight="false" outlineLevel="0" collapsed="false">
      <c r="A1202" s="21"/>
      <c r="D1202" s="22"/>
      <c r="I1202" s="23" t="str">
        <f aca="false">IF(E1202="","",IFERROR(INDEX(Categories!$A$2:$A$200,MATCH(E1202,Categories!$B$2:$B$200,0)),"Unknown"))</f>
        <v/>
      </c>
      <c r="J1202" s="24" t="str">
        <f aca="false">IF(A1202="","",DATE(YEAR(A1202),MONTH(A1202),1))</f>
        <v/>
      </c>
      <c r="K1202" s="23" t="str">
        <f aca="false">IF(A1202="","",IF(G1202&lt;&gt;"",G1202,IFERROR(INDEX(Accounts!$D$2:$D$40,MATCH(B1202,Accounts!$A$2:$A$40,0)),"Household")))</f>
        <v/>
      </c>
      <c r="L1202" s="25" t="str">
        <f aca="false">IF(F1202="","",SUMIFS($D$2:$D$3001,$F$2:$F$3001,F1202))</f>
        <v/>
      </c>
      <c r="M1202" s="23" t="str">
        <f aca="false">IF(A1202="","",IF(E1202="","Uncategorized",IF(I1202="Unknown","Unknown category",IF(AND(I1202="Transfer",F1202=""),"Transfer needs ID",IF(AND(F1202&lt;&gt;"",ABS(N(L1202))&gt;0.009),"Unmatched transfer",IF(AND(LEFT(E1202,6)="Rental",K1202="Household"),"Rental row needs property",""))))))</f>
        <v/>
      </c>
    </row>
    <row r="1203" customFormat="false" ht="15" hidden="false" customHeight="false" outlineLevel="0" collapsed="false">
      <c r="A1203" s="21"/>
      <c r="D1203" s="22"/>
      <c r="I1203" s="23" t="str">
        <f aca="false">IF(E1203="","",IFERROR(INDEX(Categories!$A$2:$A$200,MATCH(E1203,Categories!$B$2:$B$200,0)),"Unknown"))</f>
        <v/>
      </c>
      <c r="J1203" s="24" t="str">
        <f aca="false">IF(A1203="","",DATE(YEAR(A1203),MONTH(A1203),1))</f>
        <v/>
      </c>
      <c r="K1203" s="23" t="str">
        <f aca="false">IF(A1203="","",IF(G1203&lt;&gt;"",G1203,IFERROR(INDEX(Accounts!$D$2:$D$40,MATCH(B1203,Accounts!$A$2:$A$40,0)),"Household")))</f>
        <v/>
      </c>
      <c r="L1203" s="25" t="str">
        <f aca="false">IF(F1203="","",SUMIFS($D$2:$D$3001,$F$2:$F$3001,F1203))</f>
        <v/>
      </c>
      <c r="M1203" s="23" t="str">
        <f aca="false">IF(A1203="","",IF(E1203="","Uncategorized",IF(I1203="Unknown","Unknown category",IF(AND(I1203="Transfer",F1203=""),"Transfer needs ID",IF(AND(F1203&lt;&gt;"",ABS(N(L1203))&gt;0.009),"Unmatched transfer",IF(AND(LEFT(E1203,6)="Rental",K1203="Household"),"Rental row needs property",""))))))</f>
        <v/>
      </c>
    </row>
    <row r="1204" customFormat="false" ht="15" hidden="false" customHeight="false" outlineLevel="0" collapsed="false">
      <c r="A1204" s="21"/>
      <c r="D1204" s="22"/>
      <c r="I1204" s="23" t="str">
        <f aca="false">IF(E1204="","",IFERROR(INDEX(Categories!$A$2:$A$200,MATCH(E1204,Categories!$B$2:$B$200,0)),"Unknown"))</f>
        <v/>
      </c>
      <c r="J1204" s="24" t="str">
        <f aca="false">IF(A1204="","",DATE(YEAR(A1204),MONTH(A1204),1))</f>
        <v/>
      </c>
      <c r="K1204" s="23" t="str">
        <f aca="false">IF(A1204="","",IF(G1204&lt;&gt;"",G1204,IFERROR(INDEX(Accounts!$D$2:$D$40,MATCH(B1204,Accounts!$A$2:$A$40,0)),"Household")))</f>
        <v/>
      </c>
      <c r="L1204" s="25" t="str">
        <f aca="false">IF(F1204="","",SUMIFS($D$2:$D$3001,$F$2:$F$3001,F1204))</f>
        <v/>
      </c>
      <c r="M1204" s="23" t="str">
        <f aca="false">IF(A1204="","",IF(E1204="","Uncategorized",IF(I1204="Unknown","Unknown category",IF(AND(I1204="Transfer",F1204=""),"Transfer needs ID",IF(AND(F1204&lt;&gt;"",ABS(N(L1204))&gt;0.009),"Unmatched transfer",IF(AND(LEFT(E1204,6)="Rental",K1204="Household"),"Rental row needs property",""))))))</f>
        <v/>
      </c>
    </row>
    <row r="1205" customFormat="false" ht="15" hidden="false" customHeight="false" outlineLevel="0" collapsed="false">
      <c r="A1205" s="21"/>
      <c r="D1205" s="22"/>
      <c r="I1205" s="23" t="str">
        <f aca="false">IF(E1205="","",IFERROR(INDEX(Categories!$A$2:$A$200,MATCH(E1205,Categories!$B$2:$B$200,0)),"Unknown"))</f>
        <v/>
      </c>
      <c r="J1205" s="24" t="str">
        <f aca="false">IF(A1205="","",DATE(YEAR(A1205),MONTH(A1205),1))</f>
        <v/>
      </c>
      <c r="K1205" s="23" t="str">
        <f aca="false">IF(A1205="","",IF(G1205&lt;&gt;"",G1205,IFERROR(INDEX(Accounts!$D$2:$D$40,MATCH(B1205,Accounts!$A$2:$A$40,0)),"Household")))</f>
        <v/>
      </c>
      <c r="L1205" s="25" t="str">
        <f aca="false">IF(F1205="","",SUMIFS($D$2:$D$3001,$F$2:$F$3001,F1205))</f>
        <v/>
      </c>
      <c r="M1205" s="23" t="str">
        <f aca="false">IF(A1205="","",IF(E1205="","Uncategorized",IF(I1205="Unknown","Unknown category",IF(AND(I1205="Transfer",F1205=""),"Transfer needs ID",IF(AND(F1205&lt;&gt;"",ABS(N(L1205))&gt;0.009),"Unmatched transfer",IF(AND(LEFT(E1205,6)="Rental",K1205="Household"),"Rental row needs property",""))))))</f>
        <v/>
      </c>
    </row>
    <row r="1206" customFormat="false" ht="15" hidden="false" customHeight="false" outlineLevel="0" collapsed="false">
      <c r="A1206" s="21"/>
      <c r="D1206" s="22"/>
      <c r="I1206" s="23" t="str">
        <f aca="false">IF(E1206="","",IFERROR(INDEX(Categories!$A$2:$A$200,MATCH(E1206,Categories!$B$2:$B$200,0)),"Unknown"))</f>
        <v/>
      </c>
      <c r="J1206" s="24" t="str">
        <f aca="false">IF(A1206="","",DATE(YEAR(A1206),MONTH(A1206),1))</f>
        <v/>
      </c>
      <c r="K1206" s="23" t="str">
        <f aca="false">IF(A1206="","",IF(G1206&lt;&gt;"",G1206,IFERROR(INDEX(Accounts!$D$2:$D$40,MATCH(B1206,Accounts!$A$2:$A$40,0)),"Household")))</f>
        <v/>
      </c>
      <c r="L1206" s="25" t="str">
        <f aca="false">IF(F1206="","",SUMIFS($D$2:$D$3001,$F$2:$F$3001,F1206))</f>
        <v/>
      </c>
      <c r="M1206" s="23" t="str">
        <f aca="false">IF(A1206="","",IF(E1206="","Uncategorized",IF(I1206="Unknown","Unknown category",IF(AND(I1206="Transfer",F1206=""),"Transfer needs ID",IF(AND(F1206&lt;&gt;"",ABS(N(L1206))&gt;0.009),"Unmatched transfer",IF(AND(LEFT(E1206,6)="Rental",K1206="Household"),"Rental row needs property",""))))))</f>
        <v/>
      </c>
    </row>
    <row r="1207" customFormat="false" ht="15" hidden="false" customHeight="false" outlineLevel="0" collapsed="false">
      <c r="A1207" s="21"/>
      <c r="D1207" s="22"/>
      <c r="I1207" s="23" t="str">
        <f aca="false">IF(E1207="","",IFERROR(INDEX(Categories!$A$2:$A$200,MATCH(E1207,Categories!$B$2:$B$200,0)),"Unknown"))</f>
        <v/>
      </c>
      <c r="J1207" s="24" t="str">
        <f aca="false">IF(A1207="","",DATE(YEAR(A1207),MONTH(A1207),1))</f>
        <v/>
      </c>
      <c r="K1207" s="23" t="str">
        <f aca="false">IF(A1207="","",IF(G1207&lt;&gt;"",G1207,IFERROR(INDEX(Accounts!$D$2:$D$40,MATCH(B1207,Accounts!$A$2:$A$40,0)),"Household")))</f>
        <v/>
      </c>
      <c r="L1207" s="25" t="str">
        <f aca="false">IF(F1207="","",SUMIFS($D$2:$D$3001,$F$2:$F$3001,F1207))</f>
        <v/>
      </c>
      <c r="M1207" s="23" t="str">
        <f aca="false">IF(A1207="","",IF(E1207="","Uncategorized",IF(I1207="Unknown","Unknown category",IF(AND(I1207="Transfer",F1207=""),"Transfer needs ID",IF(AND(F1207&lt;&gt;"",ABS(N(L1207))&gt;0.009),"Unmatched transfer",IF(AND(LEFT(E1207,6)="Rental",K1207="Household"),"Rental row needs property",""))))))</f>
        <v/>
      </c>
    </row>
    <row r="1208" customFormat="false" ht="15" hidden="false" customHeight="false" outlineLevel="0" collapsed="false">
      <c r="A1208" s="21"/>
      <c r="D1208" s="22"/>
      <c r="I1208" s="23" t="str">
        <f aca="false">IF(E1208="","",IFERROR(INDEX(Categories!$A$2:$A$200,MATCH(E1208,Categories!$B$2:$B$200,0)),"Unknown"))</f>
        <v/>
      </c>
      <c r="J1208" s="24" t="str">
        <f aca="false">IF(A1208="","",DATE(YEAR(A1208),MONTH(A1208),1))</f>
        <v/>
      </c>
      <c r="K1208" s="23" t="str">
        <f aca="false">IF(A1208="","",IF(G1208&lt;&gt;"",G1208,IFERROR(INDEX(Accounts!$D$2:$D$40,MATCH(B1208,Accounts!$A$2:$A$40,0)),"Household")))</f>
        <v/>
      </c>
      <c r="L1208" s="25" t="str">
        <f aca="false">IF(F1208="","",SUMIFS($D$2:$D$3001,$F$2:$F$3001,F1208))</f>
        <v/>
      </c>
      <c r="M1208" s="23" t="str">
        <f aca="false">IF(A1208="","",IF(E1208="","Uncategorized",IF(I1208="Unknown","Unknown category",IF(AND(I1208="Transfer",F1208=""),"Transfer needs ID",IF(AND(F1208&lt;&gt;"",ABS(N(L1208))&gt;0.009),"Unmatched transfer",IF(AND(LEFT(E1208,6)="Rental",K1208="Household"),"Rental row needs property",""))))))</f>
        <v/>
      </c>
    </row>
    <row r="1209" customFormat="false" ht="15" hidden="false" customHeight="false" outlineLevel="0" collapsed="false">
      <c r="A1209" s="21"/>
      <c r="D1209" s="22"/>
      <c r="I1209" s="23" t="str">
        <f aca="false">IF(E1209="","",IFERROR(INDEX(Categories!$A$2:$A$200,MATCH(E1209,Categories!$B$2:$B$200,0)),"Unknown"))</f>
        <v/>
      </c>
      <c r="J1209" s="24" t="str">
        <f aca="false">IF(A1209="","",DATE(YEAR(A1209),MONTH(A1209),1))</f>
        <v/>
      </c>
      <c r="K1209" s="23" t="str">
        <f aca="false">IF(A1209="","",IF(G1209&lt;&gt;"",G1209,IFERROR(INDEX(Accounts!$D$2:$D$40,MATCH(B1209,Accounts!$A$2:$A$40,0)),"Household")))</f>
        <v/>
      </c>
      <c r="L1209" s="25" t="str">
        <f aca="false">IF(F1209="","",SUMIFS($D$2:$D$3001,$F$2:$F$3001,F1209))</f>
        <v/>
      </c>
      <c r="M1209" s="23" t="str">
        <f aca="false">IF(A1209="","",IF(E1209="","Uncategorized",IF(I1209="Unknown","Unknown category",IF(AND(I1209="Transfer",F1209=""),"Transfer needs ID",IF(AND(F1209&lt;&gt;"",ABS(N(L1209))&gt;0.009),"Unmatched transfer",IF(AND(LEFT(E1209,6)="Rental",K1209="Household"),"Rental row needs property",""))))))</f>
        <v/>
      </c>
    </row>
    <row r="1210" customFormat="false" ht="15" hidden="false" customHeight="false" outlineLevel="0" collapsed="false">
      <c r="A1210" s="21"/>
      <c r="D1210" s="22"/>
      <c r="I1210" s="23" t="str">
        <f aca="false">IF(E1210="","",IFERROR(INDEX(Categories!$A$2:$A$200,MATCH(E1210,Categories!$B$2:$B$200,0)),"Unknown"))</f>
        <v/>
      </c>
      <c r="J1210" s="24" t="str">
        <f aca="false">IF(A1210="","",DATE(YEAR(A1210),MONTH(A1210),1))</f>
        <v/>
      </c>
      <c r="K1210" s="23" t="str">
        <f aca="false">IF(A1210="","",IF(G1210&lt;&gt;"",G1210,IFERROR(INDEX(Accounts!$D$2:$D$40,MATCH(B1210,Accounts!$A$2:$A$40,0)),"Household")))</f>
        <v/>
      </c>
      <c r="L1210" s="25" t="str">
        <f aca="false">IF(F1210="","",SUMIFS($D$2:$D$3001,$F$2:$F$3001,F1210))</f>
        <v/>
      </c>
      <c r="M1210" s="23" t="str">
        <f aca="false">IF(A1210="","",IF(E1210="","Uncategorized",IF(I1210="Unknown","Unknown category",IF(AND(I1210="Transfer",F1210=""),"Transfer needs ID",IF(AND(F1210&lt;&gt;"",ABS(N(L1210))&gt;0.009),"Unmatched transfer",IF(AND(LEFT(E1210,6)="Rental",K1210="Household"),"Rental row needs property",""))))))</f>
        <v/>
      </c>
    </row>
    <row r="1211" customFormat="false" ht="15" hidden="false" customHeight="false" outlineLevel="0" collapsed="false">
      <c r="A1211" s="21"/>
      <c r="D1211" s="22"/>
      <c r="I1211" s="23" t="str">
        <f aca="false">IF(E1211="","",IFERROR(INDEX(Categories!$A$2:$A$200,MATCH(E1211,Categories!$B$2:$B$200,0)),"Unknown"))</f>
        <v/>
      </c>
      <c r="J1211" s="24" t="str">
        <f aca="false">IF(A1211="","",DATE(YEAR(A1211),MONTH(A1211),1))</f>
        <v/>
      </c>
      <c r="K1211" s="23" t="str">
        <f aca="false">IF(A1211="","",IF(G1211&lt;&gt;"",G1211,IFERROR(INDEX(Accounts!$D$2:$D$40,MATCH(B1211,Accounts!$A$2:$A$40,0)),"Household")))</f>
        <v/>
      </c>
      <c r="L1211" s="25" t="str">
        <f aca="false">IF(F1211="","",SUMIFS($D$2:$D$3001,$F$2:$F$3001,F1211))</f>
        <v/>
      </c>
      <c r="M1211" s="23" t="str">
        <f aca="false">IF(A1211="","",IF(E1211="","Uncategorized",IF(I1211="Unknown","Unknown category",IF(AND(I1211="Transfer",F1211=""),"Transfer needs ID",IF(AND(F1211&lt;&gt;"",ABS(N(L1211))&gt;0.009),"Unmatched transfer",IF(AND(LEFT(E1211,6)="Rental",K1211="Household"),"Rental row needs property",""))))))</f>
        <v/>
      </c>
    </row>
    <row r="1212" customFormat="false" ht="15" hidden="false" customHeight="false" outlineLevel="0" collapsed="false">
      <c r="A1212" s="21"/>
      <c r="D1212" s="22"/>
      <c r="I1212" s="23" t="str">
        <f aca="false">IF(E1212="","",IFERROR(INDEX(Categories!$A$2:$A$200,MATCH(E1212,Categories!$B$2:$B$200,0)),"Unknown"))</f>
        <v/>
      </c>
      <c r="J1212" s="24" t="str">
        <f aca="false">IF(A1212="","",DATE(YEAR(A1212),MONTH(A1212),1))</f>
        <v/>
      </c>
      <c r="K1212" s="23" t="str">
        <f aca="false">IF(A1212="","",IF(G1212&lt;&gt;"",G1212,IFERROR(INDEX(Accounts!$D$2:$D$40,MATCH(B1212,Accounts!$A$2:$A$40,0)),"Household")))</f>
        <v/>
      </c>
      <c r="L1212" s="25" t="str">
        <f aca="false">IF(F1212="","",SUMIFS($D$2:$D$3001,$F$2:$F$3001,F1212))</f>
        <v/>
      </c>
      <c r="M1212" s="23" t="str">
        <f aca="false">IF(A1212="","",IF(E1212="","Uncategorized",IF(I1212="Unknown","Unknown category",IF(AND(I1212="Transfer",F1212=""),"Transfer needs ID",IF(AND(F1212&lt;&gt;"",ABS(N(L1212))&gt;0.009),"Unmatched transfer",IF(AND(LEFT(E1212,6)="Rental",K1212="Household"),"Rental row needs property",""))))))</f>
        <v/>
      </c>
    </row>
    <row r="1213" customFormat="false" ht="15" hidden="false" customHeight="false" outlineLevel="0" collapsed="false">
      <c r="A1213" s="21"/>
      <c r="D1213" s="22"/>
      <c r="I1213" s="23" t="str">
        <f aca="false">IF(E1213="","",IFERROR(INDEX(Categories!$A$2:$A$200,MATCH(E1213,Categories!$B$2:$B$200,0)),"Unknown"))</f>
        <v/>
      </c>
      <c r="J1213" s="24" t="str">
        <f aca="false">IF(A1213="","",DATE(YEAR(A1213),MONTH(A1213),1))</f>
        <v/>
      </c>
      <c r="K1213" s="23" t="str">
        <f aca="false">IF(A1213="","",IF(G1213&lt;&gt;"",G1213,IFERROR(INDEX(Accounts!$D$2:$D$40,MATCH(B1213,Accounts!$A$2:$A$40,0)),"Household")))</f>
        <v/>
      </c>
      <c r="L1213" s="25" t="str">
        <f aca="false">IF(F1213="","",SUMIFS($D$2:$D$3001,$F$2:$F$3001,F1213))</f>
        <v/>
      </c>
      <c r="M1213" s="23" t="str">
        <f aca="false">IF(A1213="","",IF(E1213="","Uncategorized",IF(I1213="Unknown","Unknown category",IF(AND(I1213="Transfer",F1213=""),"Transfer needs ID",IF(AND(F1213&lt;&gt;"",ABS(N(L1213))&gt;0.009),"Unmatched transfer",IF(AND(LEFT(E1213,6)="Rental",K1213="Household"),"Rental row needs property",""))))))</f>
        <v/>
      </c>
    </row>
    <row r="1214" customFormat="false" ht="15" hidden="false" customHeight="false" outlineLevel="0" collapsed="false">
      <c r="A1214" s="21"/>
      <c r="D1214" s="22"/>
      <c r="I1214" s="23" t="str">
        <f aca="false">IF(E1214="","",IFERROR(INDEX(Categories!$A$2:$A$200,MATCH(E1214,Categories!$B$2:$B$200,0)),"Unknown"))</f>
        <v/>
      </c>
      <c r="J1214" s="24" t="str">
        <f aca="false">IF(A1214="","",DATE(YEAR(A1214),MONTH(A1214),1))</f>
        <v/>
      </c>
      <c r="K1214" s="23" t="str">
        <f aca="false">IF(A1214="","",IF(G1214&lt;&gt;"",G1214,IFERROR(INDEX(Accounts!$D$2:$D$40,MATCH(B1214,Accounts!$A$2:$A$40,0)),"Household")))</f>
        <v/>
      </c>
      <c r="L1214" s="25" t="str">
        <f aca="false">IF(F1214="","",SUMIFS($D$2:$D$3001,$F$2:$F$3001,F1214))</f>
        <v/>
      </c>
      <c r="M1214" s="23" t="str">
        <f aca="false">IF(A1214="","",IF(E1214="","Uncategorized",IF(I1214="Unknown","Unknown category",IF(AND(I1214="Transfer",F1214=""),"Transfer needs ID",IF(AND(F1214&lt;&gt;"",ABS(N(L1214))&gt;0.009),"Unmatched transfer",IF(AND(LEFT(E1214,6)="Rental",K1214="Household"),"Rental row needs property",""))))))</f>
        <v/>
      </c>
    </row>
    <row r="1215" customFormat="false" ht="15" hidden="false" customHeight="false" outlineLevel="0" collapsed="false">
      <c r="A1215" s="21"/>
      <c r="D1215" s="22"/>
      <c r="I1215" s="23" t="str">
        <f aca="false">IF(E1215="","",IFERROR(INDEX(Categories!$A$2:$A$200,MATCH(E1215,Categories!$B$2:$B$200,0)),"Unknown"))</f>
        <v/>
      </c>
      <c r="J1215" s="24" t="str">
        <f aca="false">IF(A1215="","",DATE(YEAR(A1215),MONTH(A1215),1))</f>
        <v/>
      </c>
      <c r="K1215" s="23" t="str">
        <f aca="false">IF(A1215="","",IF(G1215&lt;&gt;"",G1215,IFERROR(INDEX(Accounts!$D$2:$D$40,MATCH(B1215,Accounts!$A$2:$A$40,0)),"Household")))</f>
        <v/>
      </c>
      <c r="L1215" s="25" t="str">
        <f aca="false">IF(F1215="","",SUMIFS($D$2:$D$3001,$F$2:$F$3001,F1215))</f>
        <v/>
      </c>
      <c r="M1215" s="23" t="str">
        <f aca="false">IF(A1215="","",IF(E1215="","Uncategorized",IF(I1215="Unknown","Unknown category",IF(AND(I1215="Transfer",F1215=""),"Transfer needs ID",IF(AND(F1215&lt;&gt;"",ABS(N(L1215))&gt;0.009),"Unmatched transfer",IF(AND(LEFT(E1215,6)="Rental",K1215="Household"),"Rental row needs property",""))))))</f>
        <v/>
      </c>
    </row>
    <row r="1216" customFormat="false" ht="15" hidden="false" customHeight="false" outlineLevel="0" collapsed="false">
      <c r="A1216" s="21"/>
      <c r="D1216" s="22"/>
      <c r="I1216" s="23" t="str">
        <f aca="false">IF(E1216="","",IFERROR(INDEX(Categories!$A$2:$A$200,MATCH(E1216,Categories!$B$2:$B$200,0)),"Unknown"))</f>
        <v/>
      </c>
      <c r="J1216" s="24" t="str">
        <f aca="false">IF(A1216="","",DATE(YEAR(A1216),MONTH(A1216),1))</f>
        <v/>
      </c>
      <c r="K1216" s="23" t="str">
        <f aca="false">IF(A1216="","",IF(G1216&lt;&gt;"",G1216,IFERROR(INDEX(Accounts!$D$2:$D$40,MATCH(B1216,Accounts!$A$2:$A$40,0)),"Household")))</f>
        <v/>
      </c>
      <c r="L1216" s="25" t="str">
        <f aca="false">IF(F1216="","",SUMIFS($D$2:$D$3001,$F$2:$F$3001,F1216))</f>
        <v/>
      </c>
      <c r="M1216" s="23" t="str">
        <f aca="false">IF(A1216="","",IF(E1216="","Uncategorized",IF(I1216="Unknown","Unknown category",IF(AND(I1216="Transfer",F1216=""),"Transfer needs ID",IF(AND(F1216&lt;&gt;"",ABS(N(L1216))&gt;0.009),"Unmatched transfer",IF(AND(LEFT(E1216,6)="Rental",K1216="Household"),"Rental row needs property",""))))))</f>
        <v/>
      </c>
    </row>
    <row r="1217" customFormat="false" ht="15" hidden="false" customHeight="false" outlineLevel="0" collapsed="false">
      <c r="A1217" s="21"/>
      <c r="D1217" s="22"/>
      <c r="I1217" s="23" t="str">
        <f aca="false">IF(E1217="","",IFERROR(INDEX(Categories!$A$2:$A$200,MATCH(E1217,Categories!$B$2:$B$200,0)),"Unknown"))</f>
        <v/>
      </c>
      <c r="J1217" s="24" t="str">
        <f aca="false">IF(A1217="","",DATE(YEAR(A1217),MONTH(A1217),1))</f>
        <v/>
      </c>
      <c r="K1217" s="23" t="str">
        <f aca="false">IF(A1217="","",IF(G1217&lt;&gt;"",G1217,IFERROR(INDEX(Accounts!$D$2:$D$40,MATCH(B1217,Accounts!$A$2:$A$40,0)),"Household")))</f>
        <v/>
      </c>
      <c r="L1217" s="25" t="str">
        <f aca="false">IF(F1217="","",SUMIFS($D$2:$D$3001,$F$2:$F$3001,F1217))</f>
        <v/>
      </c>
      <c r="M1217" s="23" t="str">
        <f aca="false">IF(A1217="","",IF(E1217="","Uncategorized",IF(I1217="Unknown","Unknown category",IF(AND(I1217="Transfer",F1217=""),"Transfer needs ID",IF(AND(F1217&lt;&gt;"",ABS(N(L1217))&gt;0.009),"Unmatched transfer",IF(AND(LEFT(E1217,6)="Rental",K1217="Household"),"Rental row needs property",""))))))</f>
        <v/>
      </c>
    </row>
    <row r="1218" customFormat="false" ht="15" hidden="false" customHeight="false" outlineLevel="0" collapsed="false">
      <c r="A1218" s="21"/>
      <c r="D1218" s="22"/>
      <c r="I1218" s="23" t="str">
        <f aca="false">IF(E1218="","",IFERROR(INDEX(Categories!$A$2:$A$200,MATCH(E1218,Categories!$B$2:$B$200,0)),"Unknown"))</f>
        <v/>
      </c>
      <c r="J1218" s="24" t="str">
        <f aca="false">IF(A1218="","",DATE(YEAR(A1218),MONTH(A1218),1))</f>
        <v/>
      </c>
      <c r="K1218" s="23" t="str">
        <f aca="false">IF(A1218="","",IF(G1218&lt;&gt;"",G1218,IFERROR(INDEX(Accounts!$D$2:$D$40,MATCH(B1218,Accounts!$A$2:$A$40,0)),"Household")))</f>
        <v/>
      </c>
      <c r="L1218" s="25" t="str">
        <f aca="false">IF(F1218="","",SUMIFS($D$2:$D$3001,$F$2:$F$3001,F1218))</f>
        <v/>
      </c>
      <c r="M1218" s="23" t="str">
        <f aca="false">IF(A1218="","",IF(E1218="","Uncategorized",IF(I1218="Unknown","Unknown category",IF(AND(I1218="Transfer",F1218=""),"Transfer needs ID",IF(AND(F1218&lt;&gt;"",ABS(N(L1218))&gt;0.009),"Unmatched transfer",IF(AND(LEFT(E1218,6)="Rental",K1218="Household"),"Rental row needs property",""))))))</f>
        <v/>
      </c>
    </row>
    <row r="1219" customFormat="false" ht="15" hidden="false" customHeight="false" outlineLevel="0" collapsed="false">
      <c r="A1219" s="21"/>
      <c r="D1219" s="22"/>
      <c r="I1219" s="23" t="str">
        <f aca="false">IF(E1219="","",IFERROR(INDEX(Categories!$A$2:$A$200,MATCH(E1219,Categories!$B$2:$B$200,0)),"Unknown"))</f>
        <v/>
      </c>
      <c r="J1219" s="24" t="str">
        <f aca="false">IF(A1219="","",DATE(YEAR(A1219),MONTH(A1219),1))</f>
        <v/>
      </c>
      <c r="K1219" s="23" t="str">
        <f aca="false">IF(A1219="","",IF(G1219&lt;&gt;"",G1219,IFERROR(INDEX(Accounts!$D$2:$D$40,MATCH(B1219,Accounts!$A$2:$A$40,0)),"Household")))</f>
        <v/>
      </c>
      <c r="L1219" s="25" t="str">
        <f aca="false">IF(F1219="","",SUMIFS($D$2:$D$3001,$F$2:$F$3001,F1219))</f>
        <v/>
      </c>
      <c r="M1219" s="23" t="str">
        <f aca="false">IF(A1219="","",IF(E1219="","Uncategorized",IF(I1219="Unknown","Unknown category",IF(AND(I1219="Transfer",F1219=""),"Transfer needs ID",IF(AND(F1219&lt;&gt;"",ABS(N(L1219))&gt;0.009),"Unmatched transfer",IF(AND(LEFT(E1219,6)="Rental",K1219="Household"),"Rental row needs property",""))))))</f>
        <v/>
      </c>
    </row>
    <row r="1220" customFormat="false" ht="15" hidden="false" customHeight="false" outlineLevel="0" collapsed="false">
      <c r="A1220" s="21"/>
      <c r="D1220" s="22"/>
      <c r="I1220" s="23" t="str">
        <f aca="false">IF(E1220="","",IFERROR(INDEX(Categories!$A$2:$A$200,MATCH(E1220,Categories!$B$2:$B$200,0)),"Unknown"))</f>
        <v/>
      </c>
      <c r="J1220" s="24" t="str">
        <f aca="false">IF(A1220="","",DATE(YEAR(A1220),MONTH(A1220),1))</f>
        <v/>
      </c>
      <c r="K1220" s="23" t="str">
        <f aca="false">IF(A1220="","",IF(G1220&lt;&gt;"",G1220,IFERROR(INDEX(Accounts!$D$2:$D$40,MATCH(B1220,Accounts!$A$2:$A$40,0)),"Household")))</f>
        <v/>
      </c>
      <c r="L1220" s="25" t="str">
        <f aca="false">IF(F1220="","",SUMIFS($D$2:$D$3001,$F$2:$F$3001,F1220))</f>
        <v/>
      </c>
      <c r="M1220" s="23" t="str">
        <f aca="false">IF(A1220="","",IF(E1220="","Uncategorized",IF(I1220="Unknown","Unknown category",IF(AND(I1220="Transfer",F1220=""),"Transfer needs ID",IF(AND(F1220&lt;&gt;"",ABS(N(L1220))&gt;0.009),"Unmatched transfer",IF(AND(LEFT(E1220,6)="Rental",K1220="Household"),"Rental row needs property",""))))))</f>
        <v/>
      </c>
    </row>
    <row r="1221" customFormat="false" ht="15" hidden="false" customHeight="false" outlineLevel="0" collapsed="false">
      <c r="A1221" s="21"/>
      <c r="D1221" s="22"/>
      <c r="I1221" s="23" t="str">
        <f aca="false">IF(E1221="","",IFERROR(INDEX(Categories!$A$2:$A$200,MATCH(E1221,Categories!$B$2:$B$200,0)),"Unknown"))</f>
        <v/>
      </c>
      <c r="J1221" s="24" t="str">
        <f aca="false">IF(A1221="","",DATE(YEAR(A1221),MONTH(A1221),1))</f>
        <v/>
      </c>
      <c r="K1221" s="23" t="str">
        <f aca="false">IF(A1221="","",IF(G1221&lt;&gt;"",G1221,IFERROR(INDEX(Accounts!$D$2:$D$40,MATCH(B1221,Accounts!$A$2:$A$40,0)),"Household")))</f>
        <v/>
      </c>
      <c r="L1221" s="25" t="str">
        <f aca="false">IF(F1221="","",SUMIFS($D$2:$D$3001,$F$2:$F$3001,F1221))</f>
        <v/>
      </c>
      <c r="M1221" s="23" t="str">
        <f aca="false">IF(A1221="","",IF(E1221="","Uncategorized",IF(I1221="Unknown","Unknown category",IF(AND(I1221="Transfer",F1221=""),"Transfer needs ID",IF(AND(F1221&lt;&gt;"",ABS(N(L1221))&gt;0.009),"Unmatched transfer",IF(AND(LEFT(E1221,6)="Rental",K1221="Household"),"Rental row needs property",""))))))</f>
        <v/>
      </c>
    </row>
    <row r="1222" customFormat="false" ht="15" hidden="false" customHeight="false" outlineLevel="0" collapsed="false">
      <c r="A1222" s="21"/>
      <c r="D1222" s="22"/>
      <c r="I1222" s="23" t="str">
        <f aca="false">IF(E1222="","",IFERROR(INDEX(Categories!$A$2:$A$200,MATCH(E1222,Categories!$B$2:$B$200,0)),"Unknown"))</f>
        <v/>
      </c>
      <c r="J1222" s="24" t="str">
        <f aca="false">IF(A1222="","",DATE(YEAR(A1222),MONTH(A1222),1))</f>
        <v/>
      </c>
      <c r="K1222" s="23" t="str">
        <f aca="false">IF(A1222="","",IF(G1222&lt;&gt;"",G1222,IFERROR(INDEX(Accounts!$D$2:$D$40,MATCH(B1222,Accounts!$A$2:$A$40,0)),"Household")))</f>
        <v/>
      </c>
      <c r="L1222" s="25" t="str">
        <f aca="false">IF(F1222="","",SUMIFS($D$2:$D$3001,$F$2:$F$3001,F1222))</f>
        <v/>
      </c>
      <c r="M1222" s="23" t="str">
        <f aca="false">IF(A1222="","",IF(E1222="","Uncategorized",IF(I1222="Unknown","Unknown category",IF(AND(I1222="Transfer",F1222=""),"Transfer needs ID",IF(AND(F1222&lt;&gt;"",ABS(N(L1222))&gt;0.009),"Unmatched transfer",IF(AND(LEFT(E1222,6)="Rental",K1222="Household"),"Rental row needs property",""))))))</f>
        <v/>
      </c>
    </row>
    <row r="1223" customFormat="false" ht="15" hidden="false" customHeight="false" outlineLevel="0" collapsed="false">
      <c r="A1223" s="21"/>
      <c r="D1223" s="22"/>
      <c r="I1223" s="23" t="str">
        <f aca="false">IF(E1223="","",IFERROR(INDEX(Categories!$A$2:$A$200,MATCH(E1223,Categories!$B$2:$B$200,0)),"Unknown"))</f>
        <v/>
      </c>
      <c r="J1223" s="24" t="str">
        <f aca="false">IF(A1223="","",DATE(YEAR(A1223),MONTH(A1223),1))</f>
        <v/>
      </c>
      <c r="K1223" s="23" t="str">
        <f aca="false">IF(A1223="","",IF(G1223&lt;&gt;"",G1223,IFERROR(INDEX(Accounts!$D$2:$D$40,MATCH(B1223,Accounts!$A$2:$A$40,0)),"Household")))</f>
        <v/>
      </c>
      <c r="L1223" s="25" t="str">
        <f aca="false">IF(F1223="","",SUMIFS($D$2:$D$3001,$F$2:$F$3001,F1223))</f>
        <v/>
      </c>
      <c r="M1223" s="23" t="str">
        <f aca="false">IF(A1223="","",IF(E1223="","Uncategorized",IF(I1223="Unknown","Unknown category",IF(AND(I1223="Transfer",F1223=""),"Transfer needs ID",IF(AND(F1223&lt;&gt;"",ABS(N(L1223))&gt;0.009),"Unmatched transfer",IF(AND(LEFT(E1223,6)="Rental",K1223="Household"),"Rental row needs property",""))))))</f>
        <v/>
      </c>
    </row>
    <row r="1224" customFormat="false" ht="15" hidden="false" customHeight="false" outlineLevel="0" collapsed="false">
      <c r="A1224" s="21"/>
      <c r="D1224" s="22"/>
      <c r="I1224" s="23" t="str">
        <f aca="false">IF(E1224="","",IFERROR(INDEX(Categories!$A$2:$A$200,MATCH(E1224,Categories!$B$2:$B$200,0)),"Unknown"))</f>
        <v/>
      </c>
      <c r="J1224" s="24" t="str">
        <f aca="false">IF(A1224="","",DATE(YEAR(A1224),MONTH(A1224),1))</f>
        <v/>
      </c>
      <c r="K1224" s="23" t="str">
        <f aca="false">IF(A1224="","",IF(G1224&lt;&gt;"",G1224,IFERROR(INDEX(Accounts!$D$2:$D$40,MATCH(B1224,Accounts!$A$2:$A$40,0)),"Household")))</f>
        <v/>
      </c>
      <c r="L1224" s="25" t="str">
        <f aca="false">IF(F1224="","",SUMIFS($D$2:$D$3001,$F$2:$F$3001,F1224))</f>
        <v/>
      </c>
      <c r="M1224" s="23" t="str">
        <f aca="false">IF(A1224="","",IF(E1224="","Uncategorized",IF(I1224="Unknown","Unknown category",IF(AND(I1224="Transfer",F1224=""),"Transfer needs ID",IF(AND(F1224&lt;&gt;"",ABS(N(L1224))&gt;0.009),"Unmatched transfer",IF(AND(LEFT(E1224,6)="Rental",K1224="Household"),"Rental row needs property",""))))))</f>
        <v/>
      </c>
    </row>
    <row r="1225" customFormat="false" ht="15" hidden="false" customHeight="false" outlineLevel="0" collapsed="false">
      <c r="A1225" s="21"/>
      <c r="D1225" s="22"/>
      <c r="I1225" s="23" t="str">
        <f aca="false">IF(E1225="","",IFERROR(INDEX(Categories!$A$2:$A$200,MATCH(E1225,Categories!$B$2:$B$200,0)),"Unknown"))</f>
        <v/>
      </c>
      <c r="J1225" s="24" t="str">
        <f aca="false">IF(A1225="","",DATE(YEAR(A1225),MONTH(A1225),1))</f>
        <v/>
      </c>
      <c r="K1225" s="23" t="str">
        <f aca="false">IF(A1225="","",IF(G1225&lt;&gt;"",G1225,IFERROR(INDEX(Accounts!$D$2:$D$40,MATCH(B1225,Accounts!$A$2:$A$40,0)),"Household")))</f>
        <v/>
      </c>
      <c r="L1225" s="25" t="str">
        <f aca="false">IF(F1225="","",SUMIFS($D$2:$D$3001,$F$2:$F$3001,F1225))</f>
        <v/>
      </c>
      <c r="M1225" s="23" t="str">
        <f aca="false">IF(A1225="","",IF(E1225="","Uncategorized",IF(I1225="Unknown","Unknown category",IF(AND(I1225="Transfer",F1225=""),"Transfer needs ID",IF(AND(F1225&lt;&gt;"",ABS(N(L1225))&gt;0.009),"Unmatched transfer",IF(AND(LEFT(E1225,6)="Rental",K1225="Household"),"Rental row needs property",""))))))</f>
        <v/>
      </c>
    </row>
    <row r="1226" customFormat="false" ht="15" hidden="false" customHeight="false" outlineLevel="0" collapsed="false">
      <c r="A1226" s="21"/>
      <c r="D1226" s="22"/>
      <c r="I1226" s="23" t="str">
        <f aca="false">IF(E1226="","",IFERROR(INDEX(Categories!$A$2:$A$200,MATCH(E1226,Categories!$B$2:$B$200,0)),"Unknown"))</f>
        <v/>
      </c>
      <c r="J1226" s="24" t="str">
        <f aca="false">IF(A1226="","",DATE(YEAR(A1226),MONTH(A1226),1))</f>
        <v/>
      </c>
      <c r="K1226" s="23" t="str">
        <f aca="false">IF(A1226="","",IF(G1226&lt;&gt;"",G1226,IFERROR(INDEX(Accounts!$D$2:$D$40,MATCH(B1226,Accounts!$A$2:$A$40,0)),"Household")))</f>
        <v/>
      </c>
      <c r="L1226" s="25" t="str">
        <f aca="false">IF(F1226="","",SUMIFS($D$2:$D$3001,$F$2:$F$3001,F1226))</f>
        <v/>
      </c>
      <c r="M1226" s="23" t="str">
        <f aca="false">IF(A1226="","",IF(E1226="","Uncategorized",IF(I1226="Unknown","Unknown category",IF(AND(I1226="Transfer",F1226=""),"Transfer needs ID",IF(AND(F1226&lt;&gt;"",ABS(N(L1226))&gt;0.009),"Unmatched transfer",IF(AND(LEFT(E1226,6)="Rental",K1226="Household"),"Rental row needs property",""))))))</f>
        <v/>
      </c>
    </row>
    <row r="1227" customFormat="false" ht="15" hidden="false" customHeight="false" outlineLevel="0" collapsed="false">
      <c r="A1227" s="21"/>
      <c r="D1227" s="22"/>
      <c r="I1227" s="23" t="str">
        <f aca="false">IF(E1227="","",IFERROR(INDEX(Categories!$A$2:$A$200,MATCH(E1227,Categories!$B$2:$B$200,0)),"Unknown"))</f>
        <v/>
      </c>
      <c r="J1227" s="24" t="str">
        <f aca="false">IF(A1227="","",DATE(YEAR(A1227),MONTH(A1227),1))</f>
        <v/>
      </c>
      <c r="K1227" s="23" t="str">
        <f aca="false">IF(A1227="","",IF(G1227&lt;&gt;"",G1227,IFERROR(INDEX(Accounts!$D$2:$D$40,MATCH(B1227,Accounts!$A$2:$A$40,0)),"Household")))</f>
        <v/>
      </c>
      <c r="L1227" s="25" t="str">
        <f aca="false">IF(F1227="","",SUMIFS($D$2:$D$3001,$F$2:$F$3001,F1227))</f>
        <v/>
      </c>
      <c r="M1227" s="23" t="str">
        <f aca="false">IF(A1227="","",IF(E1227="","Uncategorized",IF(I1227="Unknown","Unknown category",IF(AND(I1227="Transfer",F1227=""),"Transfer needs ID",IF(AND(F1227&lt;&gt;"",ABS(N(L1227))&gt;0.009),"Unmatched transfer",IF(AND(LEFT(E1227,6)="Rental",K1227="Household"),"Rental row needs property",""))))))</f>
        <v/>
      </c>
    </row>
    <row r="1228" customFormat="false" ht="15" hidden="false" customHeight="false" outlineLevel="0" collapsed="false">
      <c r="A1228" s="21"/>
      <c r="D1228" s="22"/>
      <c r="I1228" s="23" t="str">
        <f aca="false">IF(E1228="","",IFERROR(INDEX(Categories!$A$2:$A$200,MATCH(E1228,Categories!$B$2:$B$200,0)),"Unknown"))</f>
        <v/>
      </c>
      <c r="J1228" s="24" t="str">
        <f aca="false">IF(A1228="","",DATE(YEAR(A1228),MONTH(A1228),1))</f>
        <v/>
      </c>
      <c r="K1228" s="23" t="str">
        <f aca="false">IF(A1228="","",IF(G1228&lt;&gt;"",G1228,IFERROR(INDEX(Accounts!$D$2:$D$40,MATCH(B1228,Accounts!$A$2:$A$40,0)),"Household")))</f>
        <v/>
      </c>
      <c r="L1228" s="25" t="str">
        <f aca="false">IF(F1228="","",SUMIFS($D$2:$D$3001,$F$2:$F$3001,F1228))</f>
        <v/>
      </c>
      <c r="M1228" s="23" t="str">
        <f aca="false">IF(A1228="","",IF(E1228="","Uncategorized",IF(I1228="Unknown","Unknown category",IF(AND(I1228="Transfer",F1228=""),"Transfer needs ID",IF(AND(F1228&lt;&gt;"",ABS(N(L1228))&gt;0.009),"Unmatched transfer",IF(AND(LEFT(E1228,6)="Rental",K1228="Household"),"Rental row needs property",""))))))</f>
        <v/>
      </c>
    </row>
    <row r="1229" customFormat="false" ht="15" hidden="false" customHeight="false" outlineLevel="0" collapsed="false">
      <c r="A1229" s="21"/>
      <c r="D1229" s="22"/>
      <c r="I1229" s="23" t="str">
        <f aca="false">IF(E1229="","",IFERROR(INDEX(Categories!$A$2:$A$200,MATCH(E1229,Categories!$B$2:$B$200,0)),"Unknown"))</f>
        <v/>
      </c>
      <c r="J1229" s="24" t="str">
        <f aca="false">IF(A1229="","",DATE(YEAR(A1229),MONTH(A1229),1))</f>
        <v/>
      </c>
      <c r="K1229" s="23" t="str">
        <f aca="false">IF(A1229="","",IF(G1229&lt;&gt;"",G1229,IFERROR(INDEX(Accounts!$D$2:$D$40,MATCH(B1229,Accounts!$A$2:$A$40,0)),"Household")))</f>
        <v/>
      </c>
      <c r="L1229" s="25" t="str">
        <f aca="false">IF(F1229="","",SUMIFS($D$2:$D$3001,$F$2:$F$3001,F1229))</f>
        <v/>
      </c>
      <c r="M1229" s="23" t="str">
        <f aca="false">IF(A1229="","",IF(E1229="","Uncategorized",IF(I1229="Unknown","Unknown category",IF(AND(I1229="Transfer",F1229=""),"Transfer needs ID",IF(AND(F1229&lt;&gt;"",ABS(N(L1229))&gt;0.009),"Unmatched transfer",IF(AND(LEFT(E1229,6)="Rental",K1229="Household"),"Rental row needs property",""))))))</f>
        <v/>
      </c>
    </row>
    <row r="1230" customFormat="false" ht="15" hidden="false" customHeight="false" outlineLevel="0" collapsed="false">
      <c r="A1230" s="21"/>
      <c r="D1230" s="22"/>
      <c r="I1230" s="23" t="str">
        <f aca="false">IF(E1230="","",IFERROR(INDEX(Categories!$A$2:$A$200,MATCH(E1230,Categories!$B$2:$B$200,0)),"Unknown"))</f>
        <v/>
      </c>
      <c r="J1230" s="24" t="str">
        <f aca="false">IF(A1230="","",DATE(YEAR(A1230),MONTH(A1230),1))</f>
        <v/>
      </c>
      <c r="K1230" s="23" t="str">
        <f aca="false">IF(A1230="","",IF(G1230&lt;&gt;"",G1230,IFERROR(INDEX(Accounts!$D$2:$D$40,MATCH(B1230,Accounts!$A$2:$A$40,0)),"Household")))</f>
        <v/>
      </c>
      <c r="L1230" s="25" t="str">
        <f aca="false">IF(F1230="","",SUMIFS($D$2:$D$3001,$F$2:$F$3001,F1230))</f>
        <v/>
      </c>
      <c r="M1230" s="23" t="str">
        <f aca="false">IF(A1230="","",IF(E1230="","Uncategorized",IF(I1230="Unknown","Unknown category",IF(AND(I1230="Transfer",F1230=""),"Transfer needs ID",IF(AND(F1230&lt;&gt;"",ABS(N(L1230))&gt;0.009),"Unmatched transfer",IF(AND(LEFT(E1230,6)="Rental",K1230="Household"),"Rental row needs property",""))))))</f>
        <v/>
      </c>
    </row>
    <row r="1231" customFormat="false" ht="15" hidden="false" customHeight="false" outlineLevel="0" collapsed="false">
      <c r="A1231" s="21"/>
      <c r="D1231" s="22"/>
      <c r="I1231" s="23" t="str">
        <f aca="false">IF(E1231="","",IFERROR(INDEX(Categories!$A$2:$A$200,MATCH(E1231,Categories!$B$2:$B$200,0)),"Unknown"))</f>
        <v/>
      </c>
      <c r="J1231" s="24" t="str">
        <f aca="false">IF(A1231="","",DATE(YEAR(A1231),MONTH(A1231),1))</f>
        <v/>
      </c>
      <c r="K1231" s="23" t="str">
        <f aca="false">IF(A1231="","",IF(G1231&lt;&gt;"",G1231,IFERROR(INDEX(Accounts!$D$2:$D$40,MATCH(B1231,Accounts!$A$2:$A$40,0)),"Household")))</f>
        <v/>
      </c>
      <c r="L1231" s="25" t="str">
        <f aca="false">IF(F1231="","",SUMIFS($D$2:$D$3001,$F$2:$F$3001,F1231))</f>
        <v/>
      </c>
      <c r="M1231" s="23" t="str">
        <f aca="false">IF(A1231="","",IF(E1231="","Uncategorized",IF(I1231="Unknown","Unknown category",IF(AND(I1231="Transfer",F1231=""),"Transfer needs ID",IF(AND(F1231&lt;&gt;"",ABS(N(L1231))&gt;0.009),"Unmatched transfer",IF(AND(LEFT(E1231,6)="Rental",K1231="Household"),"Rental row needs property",""))))))</f>
        <v/>
      </c>
    </row>
    <row r="1232" customFormat="false" ht="15" hidden="false" customHeight="false" outlineLevel="0" collapsed="false">
      <c r="A1232" s="21"/>
      <c r="D1232" s="22"/>
      <c r="I1232" s="23" t="str">
        <f aca="false">IF(E1232="","",IFERROR(INDEX(Categories!$A$2:$A$200,MATCH(E1232,Categories!$B$2:$B$200,0)),"Unknown"))</f>
        <v/>
      </c>
      <c r="J1232" s="24" t="str">
        <f aca="false">IF(A1232="","",DATE(YEAR(A1232),MONTH(A1232),1))</f>
        <v/>
      </c>
      <c r="K1232" s="23" t="str">
        <f aca="false">IF(A1232="","",IF(G1232&lt;&gt;"",G1232,IFERROR(INDEX(Accounts!$D$2:$D$40,MATCH(B1232,Accounts!$A$2:$A$40,0)),"Household")))</f>
        <v/>
      </c>
      <c r="L1232" s="25" t="str">
        <f aca="false">IF(F1232="","",SUMIFS($D$2:$D$3001,$F$2:$F$3001,F1232))</f>
        <v/>
      </c>
      <c r="M1232" s="23" t="str">
        <f aca="false">IF(A1232="","",IF(E1232="","Uncategorized",IF(I1232="Unknown","Unknown category",IF(AND(I1232="Transfer",F1232=""),"Transfer needs ID",IF(AND(F1232&lt;&gt;"",ABS(N(L1232))&gt;0.009),"Unmatched transfer",IF(AND(LEFT(E1232,6)="Rental",K1232="Household"),"Rental row needs property",""))))))</f>
        <v/>
      </c>
    </row>
    <row r="1233" customFormat="false" ht="15" hidden="false" customHeight="false" outlineLevel="0" collapsed="false">
      <c r="A1233" s="21"/>
      <c r="D1233" s="22"/>
      <c r="I1233" s="23" t="str">
        <f aca="false">IF(E1233="","",IFERROR(INDEX(Categories!$A$2:$A$200,MATCH(E1233,Categories!$B$2:$B$200,0)),"Unknown"))</f>
        <v/>
      </c>
      <c r="J1233" s="24" t="str">
        <f aca="false">IF(A1233="","",DATE(YEAR(A1233),MONTH(A1233),1))</f>
        <v/>
      </c>
      <c r="K1233" s="23" t="str">
        <f aca="false">IF(A1233="","",IF(G1233&lt;&gt;"",G1233,IFERROR(INDEX(Accounts!$D$2:$D$40,MATCH(B1233,Accounts!$A$2:$A$40,0)),"Household")))</f>
        <v/>
      </c>
      <c r="L1233" s="25" t="str">
        <f aca="false">IF(F1233="","",SUMIFS($D$2:$D$3001,$F$2:$F$3001,F1233))</f>
        <v/>
      </c>
      <c r="M1233" s="23" t="str">
        <f aca="false">IF(A1233="","",IF(E1233="","Uncategorized",IF(I1233="Unknown","Unknown category",IF(AND(I1233="Transfer",F1233=""),"Transfer needs ID",IF(AND(F1233&lt;&gt;"",ABS(N(L1233))&gt;0.009),"Unmatched transfer",IF(AND(LEFT(E1233,6)="Rental",K1233="Household"),"Rental row needs property",""))))))</f>
        <v/>
      </c>
    </row>
    <row r="1234" customFormat="false" ht="15" hidden="false" customHeight="false" outlineLevel="0" collapsed="false">
      <c r="A1234" s="21"/>
      <c r="D1234" s="22"/>
      <c r="I1234" s="23" t="str">
        <f aca="false">IF(E1234="","",IFERROR(INDEX(Categories!$A$2:$A$200,MATCH(E1234,Categories!$B$2:$B$200,0)),"Unknown"))</f>
        <v/>
      </c>
      <c r="J1234" s="24" t="str">
        <f aca="false">IF(A1234="","",DATE(YEAR(A1234),MONTH(A1234),1))</f>
        <v/>
      </c>
      <c r="K1234" s="23" t="str">
        <f aca="false">IF(A1234="","",IF(G1234&lt;&gt;"",G1234,IFERROR(INDEX(Accounts!$D$2:$D$40,MATCH(B1234,Accounts!$A$2:$A$40,0)),"Household")))</f>
        <v/>
      </c>
      <c r="L1234" s="25" t="str">
        <f aca="false">IF(F1234="","",SUMIFS($D$2:$D$3001,$F$2:$F$3001,F1234))</f>
        <v/>
      </c>
      <c r="M1234" s="23" t="str">
        <f aca="false">IF(A1234="","",IF(E1234="","Uncategorized",IF(I1234="Unknown","Unknown category",IF(AND(I1234="Transfer",F1234=""),"Transfer needs ID",IF(AND(F1234&lt;&gt;"",ABS(N(L1234))&gt;0.009),"Unmatched transfer",IF(AND(LEFT(E1234,6)="Rental",K1234="Household"),"Rental row needs property",""))))))</f>
        <v/>
      </c>
    </row>
    <row r="1235" customFormat="false" ht="15" hidden="false" customHeight="false" outlineLevel="0" collapsed="false">
      <c r="A1235" s="21"/>
      <c r="D1235" s="22"/>
      <c r="I1235" s="23" t="str">
        <f aca="false">IF(E1235="","",IFERROR(INDEX(Categories!$A$2:$A$200,MATCH(E1235,Categories!$B$2:$B$200,0)),"Unknown"))</f>
        <v/>
      </c>
      <c r="J1235" s="24" t="str">
        <f aca="false">IF(A1235="","",DATE(YEAR(A1235),MONTH(A1235),1))</f>
        <v/>
      </c>
      <c r="K1235" s="23" t="str">
        <f aca="false">IF(A1235="","",IF(G1235&lt;&gt;"",G1235,IFERROR(INDEX(Accounts!$D$2:$D$40,MATCH(B1235,Accounts!$A$2:$A$40,0)),"Household")))</f>
        <v/>
      </c>
      <c r="L1235" s="25" t="str">
        <f aca="false">IF(F1235="","",SUMIFS($D$2:$D$3001,$F$2:$F$3001,F1235))</f>
        <v/>
      </c>
      <c r="M1235" s="23" t="str">
        <f aca="false">IF(A1235="","",IF(E1235="","Uncategorized",IF(I1235="Unknown","Unknown category",IF(AND(I1235="Transfer",F1235=""),"Transfer needs ID",IF(AND(F1235&lt;&gt;"",ABS(N(L1235))&gt;0.009),"Unmatched transfer",IF(AND(LEFT(E1235,6)="Rental",K1235="Household"),"Rental row needs property",""))))))</f>
        <v/>
      </c>
    </row>
    <row r="1236" customFormat="false" ht="15" hidden="false" customHeight="false" outlineLevel="0" collapsed="false">
      <c r="A1236" s="21"/>
      <c r="D1236" s="22"/>
      <c r="I1236" s="23" t="str">
        <f aca="false">IF(E1236="","",IFERROR(INDEX(Categories!$A$2:$A$200,MATCH(E1236,Categories!$B$2:$B$200,0)),"Unknown"))</f>
        <v/>
      </c>
      <c r="J1236" s="24" t="str">
        <f aca="false">IF(A1236="","",DATE(YEAR(A1236),MONTH(A1236),1))</f>
        <v/>
      </c>
      <c r="K1236" s="23" t="str">
        <f aca="false">IF(A1236="","",IF(G1236&lt;&gt;"",G1236,IFERROR(INDEX(Accounts!$D$2:$D$40,MATCH(B1236,Accounts!$A$2:$A$40,0)),"Household")))</f>
        <v/>
      </c>
      <c r="L1236" s="25" t="str">
        <f aca="false">IF(F1236="","",SUMIFS($D$2:$D$3001,$F$2:$F$3001,F1236))</f>
        <v/>
      </c>
      <c r="M1236" s="23" t="str">
        <f aca="false">IF(A1236="","",IF(E1236="","Uncategorized",IF(I1236="Unknown","Unknown category",IF(AND(I1236="Transfer",F1236=""),"Transfer needs ID",IF(AND(F1236&lt;&gt;"",ABS(N(L1236))&gt;0.009),"Unmatched transfer",IF(AND(LEFT(E1236,6)="Rental",K1236="Household"),"Rental row needs property",""))))))</f>
        <v/>
      </c>
    </row>
    <row r="1237" customFormat="false" ht="15" hidden="false" customHeight="false" outlineLevel="0" collapsed="false">
      <c r="A1237" s="21"/>
      <c r="D1237" s="22"/>
      <c r="I1237" s="23" t="str">
        <f aca="false">IF(E1237="","",IFERROR(INDEX(Categories!$A$2:$A$200,MATCH(E1237,Categories!$B$2:$B$200,0)),"Unknown"))</f>
        <v/>
      </c>
      <c r="J1237" s="24" t="str">
        <f aca="false">IF(A1237="","",DATE(YEAR(A1237),MONTH(A1237),1))</f>
        <v/>
      </c>
      <c r="K1237" s="23" t="str">
        <f aca="false">IF(A1237="","",IF(G1237&lt;&gt;"",G1237,IFERROR(INDEX(Accounts!$D$2:$D$40,MATCH(B1237,Accounts!$A$2:$A$40,0)),"Household")))</f>
        <v/>
      </c>
      <c r="L1237" s="25" t="str">
        <f aca="false">IF(F1237="","",SUMIFS($D$2:$D$3001,$F$2:$F$3001,F1237))</f>
        <v/>
      </c>
      <c r="M1237" s="23" t="str">
        <f aca="false">IF(A1237="","",IF(E1237="","Uncategorized",IF(I1237="Unknown","Unknown category",IF(AND(I1237="Transfer",F1237=""),"Transfer needs ID",IF(AND(F1237&lt;&gt;"",ABS(N(L1237))&gt;0.009),"Unmatched transfer",IF(AND(LEFT(E1237,6)="Rental",K1237="Household"),"Rental row needs property",""))))))</f>
        <v/>
      </c>
    </row>
    <row r="1238" customFormat="false" ht="15" hidden="false" customHeight="false" outlineLevel="0" collapsed="false">
      <c r="A1238" s="21"/>
      <c r="D1238" s="22"/>
      <c r="I1238" s="23" t="str">
        <f aca="false">IF(E1238="","",IFERROR(INDEX(Categories!$A$2:$A$200,MATCH(E1238,Categories!$B$2:$B$200,0)),"Unknown"))</f>
        <v/>
      </c>
      <c r="J1238" s="24" t="str">
        <f aca="false">IF(A1238="","",DATE(YEAR(A1238),MONTH(A1238),1))</f>
        <v/>
      </c>
      <c r="K1238" s="23" t="str">
        <f aca="false">IF(A1238="","",IF(G1238&lt;&gt;"",G1238,IFERROR(INDEX(Accounts!$D$2:$D$40,MATCH(B1238,Accounts!$A$2:$A$40,0)),"Household")))</f>
        <v/>
      </c>
      <c r="L1238" s="25" t="str">
        <f aca="false">IF(F1238="","",SUMIFS($D$2:$D$3001,$F$2:$F$3001,F1238))</f>
        <v/>
      </c>
      <c r="M1238" s="23" t="str">
        <f aca="false">IF(A1238="","",IF(E1238="","Uncategorized",IF(I1238="Unknown","Unknown category",IF(AND(I1238="Transfer",F1238=""),"Transfer needs ID",IF(AND(F1238&lt;&gt;"",ABS(N(L1238))&gt;0.009),"Unmatched transfer",IF(AND(LEFT(E1238,6)="Rental",K1238="Household"),"Rental row needs property",""))))))</f>
        <v/>
      </c>
    </row>
    <row r="1239" customFormat="false" ht="15" hidden="false" customHeight="false" outlineLevel="0" collapsed="false">
      <c r="A1239" s="21"/>
      <c r="D1239" s="22"/>
      <c r="I1239" s="23" t="str">
        <f aca="false">IF(E1239="","",IFERROR(INDEX(Categories!$A$2:$A$200,MATCH(E1239,Categories!$B$2:$B$200,0)),"Unknown"))</f>
        <v/>
      </c>
      <c r="J1239" s="24" t="str">
        <f aca="false">IF(A1239="","",DATE(YEAR(A1239),MONTH(A1239),1))</f>
        <v/>
      </c>
      <c r="K1239" s="23" t="str">
        <f aca="false">IF(A1239="","",IF(G1239&lt;&gt;"",G1239,IFERROR(INDEX(Accounts!$D$2:$D$40,MATCH(B1239,Accounts!$A$2:$A$40,0)),"Household")))</f>
        <v/>
      </c>
      <c r="L1239" s="25" t="str">
        <f aca="false">IF(F1239="","",SUMIFS($D$2:$D$3001,$F$2:$F$3001,F1239))</f>
        <v/>
      </c>
      <c r="M1239" s="23" t="str">
        <f aca="false">IF(A1239="","",IF(E1239="","Uncategorized",IF(I1239="Unknown","Unknown category",IF(AND(I1239="Transfer",F1239=""),"Transfer needs ID",IF(AND(F1239&lt;&gt;"",ABS(N(L1239))&gt;0.009),"Unmatched transfer",IF(AND(LEFT(E1239,6)="Rental",K1239="Household"),"Rental row needs property",""))))))</f>
        <v/>
      </c>
    </row>
    <row r="1240" customFormat="false" ht="15" hidden="false" customHeight="false" outlineLevel="0" collapsed="false">
      <c r="A1240" s="21"/>
      <c r="D1240" s="22"/>
      <c r="I1240" s="23" t="str">
        <f aca="false">IF(E1240="","",IFERROR(INDEX(Categories!$A$2:$A$200,MATCH(E1240,Categories!$B$2:$B$200,0)),"Unknown"))</f>
        <v/>
      </c>
      <c r="J1240" s="24" t="str">
        <f aca="false">IF(A1240="","",DATE(YEAR(A1240),MONTH(A1240),1))</f>
        <v/>
      </c>
      <c r="K1240" s="23" t="str">
        <f aca="false">IF(A1240="","",IF(G1240&lt;&gt;"",G1240,IFERROR(INDEX(Accounts!$D$2:$D$40,MATCH(B1240,Accounts!$A$2:$A$40,0)),"Household")))</f>
        <v/>
      </c>
      <c r="L1240" s="25" t="str">
        <f aca="false">IF(F1240="","",SUMIFS($D$2:$D$3001,$F$2:$F$3001,F1240))</f>
        <v/>
      </c>
      <c r="M1240" s="23" t="str">
        <f aca="false">IF(A1240="","",IF(E1240="","Uncategorized",IF(I1240="Unknown","Unknown category",IF(AND(I1240="Transfer",F1240=""),"Transfer needs ID",IF(AND(F1240&lt;&gt;"",ABS(N(L1240))&gt;0.009),"Unmatched transfer",IF(AND(LEFT(E1240,6)="Rental",K1240="Household"),"Rental row needs property",""))))))</f>
        <v/>
      </c>
    </row>
    <row r="1241" customFormat="false" ht="15" hidden="false" customHeight="false" outlineLevel="0" collapsed="false">
      <c r="A1241" s="21"/>
      <c r="D1241" s="22"/>
      <c r="I1241" s="23" t="str">
        <f aca="false">IF(E1241="","",IFERROR(INDEX(Categories!$A$2:$A$200,MATCH(E1241,Categories!$B$2:$B$200,0)),"Unknown"))</f>
        <v/>
      </c>
      <c r="J1241" s="24" t="str">
        <f aca="false">IF(A1241="","",DATE(YEAR(A1241),MONTH(A1241),1))</f>
        <v/>
      </c>
      <c r="K1241" s="23" t="str">
        <f aca="false">IF(A1241="","",IF(G1241&lt;&gt;"",G1241,IFERROR(INDEX(Accounts!$D$2:$D$40,MATCH(B1241,Accounts!$A$2:$A$40,0)),"Household")))</f>
        <v/>
      </c>
      <c r="L1241" s="25" t="str">
        <f aca="false">IF(F1241="","",SUMIFS($D$2:$D$3001,$F$2:$F$3001,F1241))</f>
        <v/>
      </c>
      <c r="M1241" s="23" t="str">
        <f aca="false">IF(A1241="","",IF(E1241="","Uncategorized",IF(I1241="Unknown","Unknown category",IF(AND(I1241="Transfer",F1241=""),"Transfer needs ID",IF(AND(F1241&lt;&gt;"",ABS(N(L1241))&gt;0.009),"Unmatched transfer",IF(AND(LEFT(E1241,6)="Rental",K1241="Household"),"Rental row needs property",""))))))</f>
        <v/>
      </c>
    </row>
    <row r="1242" customFormat="false" ht="15" hidden="false" customHeight="false" outlineLevel="0" collapsed="false">
      <c r="A1242" s="21"/>
      <c r="D1242" s="22"/>
      <c r="I1242" s="23" t="str">
        <f aca="false">IF(E1242="","",IFERROR(INDEX(Categories!$A$2:$A$200,MATCH(E1242,Categories!$B$2:$B$200,0)),"Unknown"))</f>
        <v/>
      </c>
      <c r="J1242" s="24" t="str">
        <f aca="false">IF(A1242="","",DATE(YEAR(A1242),MONTH(A1242),1))</f>
        <v/>
      </c>
      <c r="K1242" s="23" t="str">
        <f aca="false">IF(A1242="","",IF(G1242&lt;&gt;"",G1242,IFERROR(INDEX(Accounts!$D$2:$D$40,MATCH(B1242,Accounts!$A$2:$A$40,0)),"Household")))</f>
        <v/>
      </c>
      <c r="L1242" s="25" t="str">
        <f aca="false">IF(F1242="","",SUMIFS($D$2:$D$3001,$F$2:$F$3001,F1242))</f>
        <v/>
      </c>
      <c r="M1242" s="23" t="str">
        <f aca="false">IF(A1242="","",IF(E1242="","Uncategorized",IF(I1242="Unknown","Unknown category",IF(AND(I1242="Transfer",F1242=""),"Transfer needs ID",IF(AND(F1242&lt;&gt;"",ABS(N(L1242))&gt;0.009),"Unmatched transfer",IF(AND(LEFT(E1242,6)="Rental",K1242="Household"),"Rental row needs property",""))))))</f>
        <v/>
      </c>
    </row>
    <row r="1243" customFormat="false" ht="15" hidden="false" customHeight="false" outlineLevel="0" collapsed="false">
      <c r="A1243" s="21"/>
      <c r="D1243" s="22"/>
      <c r="I1243" s="23" t="str">
        <f aca="false">IF(E1243="","",IFERROR(INDEX(Categories!$A$2:$A$200,MATCH(E1243,Categories!$B$2:$B$200,0)),"Unknown"))</f>
        <v/>
      </c>
      <c r="J1243" s="24" t="str">
        <f aca="false">IF(A1243="","",DATE(YEAR(A1243),MONTH(A1243),1))</f>
        <v/>
      </c>
      <c r="K1243" s="23" t="str">
        <f aca="false">IF(A1243="","",IF(G1243&lt;&gt;"",G1243,IFERROR(INDEX(Accounts!$D$2:$D$40,MATCH(B1243,Accounts!$A$2:$A$40,0)),"Household")))</f>
        <v/>
      </c>
      <c r="L1243" s="25" t="str">
        <f aca="false">IF(F1243="","",SUMIFS($D$2:$D$3001,$F$2:$F$3001,F1243))</f>
        <v/>
      </c>
      <c r="M1243" s="23" t="str">
        <f aca="false">IF(A1243="","",IF(E1243="","Uncategorized",IF(I1243="Unknown","Unknown category",IF(AND(I1243="Transfer",F1243=""),"Transfer needs ID",IF(AND(F1243&lt;&gt;"",ABS(N(L1243))&gt;0.009),"Unmatched transfer",IF(AND(LEFT(E1243,6)="Rental",K1243="Household"),"Rental row needs property",""))))))</f>
        <v/>
      </c>
    </row>
    <row r="1244" customFormat="false" ht="15" hidden="false" customHeight="false" outlineLevel="0" collapsed="false">
      <c r="A1244" s="21"/>
      <c r="D1244" s="22"/>
      <c r="I1244" s="23" t="str">
        <f aca="false">IF(E1244="","",IFERROR(INDEX(Categories!$A$2:$A$200,MATCH(E1244,Categories!$B$2:$B$200,0)),"Unknown"))</f>
        <v/>
      </c>
      <c r="J1244" s="24" t="str">
        <f aca="false">IF(A1244="","",DATE(YEAR(A1244),MONTH(A1244),1))</f>
        <v/>
      </c>
      <c r="K1244" s="23" t="str">
        <f aca="false">IF(A1244="","",IF(G1244&lt;&gt;"",G1244,IFERROR(INDEX(Accounts!$D$2:$D$40,MATCH(B1244,Accounts!$A$2:$A$40,0)),"Household")))</f>
        <v/>
      </c>
      <c r="L1244" s="25" t="str">
        <f aca="false">IF(F1244="","",SUMIFS($D$2:$D$3001,$F$2:$F$3001,F1244))</f>
        <v/>
      </c>
      <c r="M1244" s="23" t="str">
        <f aca="false">IF(A1244="","",IF(E1244="","Uncategorized",IF(I1244="Unknown","Unknown category",IF(AND(I1244="Transfer",F1244=""),"Transfer needs ID",IF(AND(F1244&lt;&gt;"",ABS(N(L1244))&gt;0.009),"Unmatched transfer",IF(AND(LEFT(E1244,6)="Rental",K1244="Household"),"Rental row needs property",""))))))</f>
        <v/>
      </c>
    </row>
    <row r="1245" customFormat="false" ht="15" hidden="false" customHeight="false" outlineLevel="0" collapsed="false">
      <c r="A1245" s="21"/>
      <c r="D1245" s="22"/>
      <c r="I1245" s="23" t="str">
        <f aca="false">IF(E1245="","",IFERROR(INDEX(Categories!$A$2:$A$200,MATCH(E1245,Categories!$B$2:$B$200,0)),"Unknown"))</f>
        <v/>
      </c>
      <c r="J1245" s="24" t="str">
        <f aca="false">IF(A1245="","",DATE(YEAR(A1245),MONTH(A1245),1))</f>
        <v/>
      </c>
      <c r="K1245" s="23" t="str">
        <f aca="false">IF(A1245="","",IF(G1245&lt;&gt;"",G1245,IFERROR(INDEX(Accounts!$D$2:$D$40,MATCH(B1245,Accounts!$A$2:$A$40,0)),"Household")))</f>
        <v/>
      </c>
      <c r="L1245" s="25" t="str">
        <f aca="false">IF(F1245="","",SUMIFS($D$2:$D$3001,$F$2:$F$3001,F1245))</f>
        <v/>
      </c>
      <c r="M1245" s="23" t="str">
        <f aca="false">IF(A1245="","",IF(E1245="","Uncategorized",IF(I1245="Unknown","Unknown category",IF(AND(I1245="Transfer",F1245=""),"Transfer needs ID",IF(AND(F1245&lt;&gt;"",ABS(N(L1245))&gt;0.009),"Unmatched transfer",IF(AND(LEFT(E1245,6)="Rental",K1245="Household"),"Rental row needs property",""))))))</f>
        <v/>
      </c>
    </row>
    <row r="1246" customFormat="false" ht="15" hidden="false" customHeight="false" outlineLevel="0" collapsed="false">
      <c r="A1246" s="21"/>
      <c r="D1246" s="22"/>
      <c r="I1246" s="23" t="str">
        <f aca="false">IF(E1246="","",IFERROR(INDEX(Categories!$A$2:$A$200,MATCH(E1246,Categories!$B$2:$B$200,0)),"Unknown"))</f>
        <v/>
      </c>
      <c r="J1246" s="24" t="str">
        <f aca="false">IF(A1246="","",DATE(YEAR(A1246),MONTH(A1246),1))</f>
        <v/>
      </c>
      <c r="K1246" s="23" t="str">
        <f aca="false">IF(A1246="","",IF(G1246&lt;&gt;"",G1246,IFERROR(INDEX(Accounts!$D$2:$D$40,MATCH(B1246,Accounts!$A$2:$A$40,0)),"Household")))</f>
        <v/>
      </c>
      <c r="L1246" s="25" t="str">
        <f aca="false">IF(F1246="","",SUMIFS($D$2:$D$3001,$F$2:$F$3001,F1246))</f>
        <v/>
      </c>
      <c r="M1246" s="23" t="str">
        <f aca="false">IF(A1246="","",IF(E1246="","Uncategorized",IF(I1246="Unknown","Unknown category",IF(AND(I1246="Transfer",F1246=""),"Transfer needs ID",IF(AND(F1246&lt;&gt;"",ABS(N(L1246))&gt;0.009),"Unmatched transfer",IF(AND(LEFT(E1246,6)="Rental",K1246="Household"),"Rental row needs property",""))))))</f>
        <v/>
      </c>
    </row>
    <row r="1247" customFormat="false" ht="15" hidden="false" customHeight="false" outlineLevel="0" collapsed="false">
      <c r="A1247" s="21"/>
      <c r="D1247" s="22"/>
      <c r="I1247" s="23" t="str">
        <f aca="false">IF(E1247="","",IFERROR(INDEX(Categories!$A$2:$A$200,MATCH(E1247,Categories!$B$2:$B$200,0)),"Unknown"))</f>
        <v/>
      </c>
      <c r="J1247" s="24" t="str">
        <f aca="false">IF(A1247="","",DATE(YEAR(A1247),MONTH(A1247),1))</f>
        <v/>
      </c>
      <c r="K1247" s="23" t="str">
        <f aca="false">IF(A1247="","",IF(G1247&lt;&gt;"",G1247,IFERROR(INDEX(Accounts!$D$2:$D$40,MATCH(B1247,Accounts!$A$2:$A$40,0)),"Household")))</f>
        <v/>
      </c>
      <c r="L1247" s="25" t="str">
        <f aca="false">IF(F1247="","",SUMIFS($D$2:$D$3001,$F$2:$F$3001,F1247))</f>
        <v/>
      </c>
      <c r="M1247" s="23" t="str">
        <f aca="false">IF(A1247="","",IF(E1247="","Uncategorized",IF(I1247="Unknown","Unknown category",IF(AND(I1247="Transfer",F1247=""),"Transfer needs ID",IF(AND(F1247&lt;&gt;"",ABS(N(L1247))&gt;0.009),"Unmatched transfer",IF(AND(LEFT(E1247,6)="Rental",K1247="Household"),"Rental row needs property",""))))))</f>
        <v/>
      </c>
    </row>
    <row r="1248" customFormat="false" ht="15" hidden="false" customHeight="false" outlineLevel="0" collapsed="false">
      <c r="A1248" s="21"/>
      <c r="D1248" s="22"/>
      <c r="I1248" s="23" t="str">
        <f aca="false">IF(E1248="","",IFERROR(INDEX(Categories!$A$2:$A$200,MATCH(E1248,Categories!$B$2:$B$200,0)),"Unknown"))</f>
        <v/>
      </c>
      <c r="J1248" s="24" t="str">
        <f aca="false">IF(A1248="","",DATE(YEAR(A1248),MONTH(A1248),1))</f>
        <v/>
      </c>
      <c r="K1248" s="23" t="str">
        <f aca="false">IF(A1248="","",IF(G1248&lt;&gt;"",G1248,IFERROR(INDEX(Accounts!$D$2:$D$40,MATCH(B1248,Accounts!$A$2:$A$40,0)),"Household")))</f>
        <v/>
      </c>
      <c r="L1248" s="25" t="str">
        <f aca="false">IF(F1248="","",SUMIFS($D$2:$D$3001,$F$2:$F$3001,F1248))</f>
        <v/>
      </c>
      <c r="M1248" s="23" t="str">
        <f aca="false">IF(A1248="","",IF(E1248="","Uncategorized",IF(I1248="Unknown","Unknown category",IF(AND(I1248="Transfer",F1248=""),"Transfer needs ID",IF(AND(F1248&lt;&gt;"",ABS(N(L1248))&gt;0.009),"Unmatched transfer",IF(AND(LEFT(E1248,6)="Rental",K1248="Household"),"Rental row needs property",""))))))</f>
        <v/>
      </c>
    </row>
    <row r="1249" customFormat="false" ht="15" hidden="false" customHeight="false" outlineLevel="0" collapsed="false">
      <c r="A1249" s="21"/>
      <c r="D1249" s="22"/>
      <c r="I1249" s="23" t="str">
        <f aca="false">IF(E1249="","",IFERROR(INDEX(Categories!$A$2:$A$200,MATCH(E1249,Categories!$B$2:$B$200,0)),"Unknown"))</f>
        <v/>
      </c>
      <c r="J1249" s="24" t="str">
        <f aca="false">IF(A1249="","",DATE(YEAR(A1249),MONTH(A1249),1))</f>
        <v/>
      </c>
      <c r="K1249" s="23" t="str">
        <f aca="false">IF(A1249="","",IF(G1249&lt;&gt;"",G1249,IFERROR(INDEX(Accounts!$D$2:$D$40,MATCH(B1249,Accounts!$A$2:$A$40,0)),"Household")))</f>
        <v/>
      </c>
      <c r="L1249" s="25" t="str">
        <f aca="false">IF(F1249="","",SUMIFS($D$2:$D$3001,$F$2:$F$3001,F1249))</f>
        <v/>
      </c>
      <c r="M1249" s="23" t="str">
        <f aca="false">IF(A1249="","",IF(E1249="","Uncategorized",IF(I1249="Unknown","Unknown category",IF(AND(I1249="Transfer",F1249=""),"Transfer needs ID",IF(AND(F1249&lt;&gt;"",ABS(N(L1249))&gt;0.009),"Unmatched transfer",IF(AND(LEFT(E1249,6)="Rental",K1249="Household"),"Rental row needs property",""))))))</f>
        <v/>
      </c>
    </row>
    <row r="1250" customFormat="false" ht="15" hidden="false" customHeight="false" outlineLevel="0" collapsed="false">
      <c r="A1250" s="21"/>
      <c r="D1250" s="22"/>
      <c r="I1250" s="23" t="str">
        <f aca="false">IF(E1250="","",IFERROR(INDEX(Categories!$A$2:$A$200,MATCH(E1250,Categories!$B$2:$B$200,0)),"Unknown"))</f>
        <v/>
      </c>
      <c r="J1250" s="24" t="str">
        <f aca="false">IF(A1250="","",DATE(YEAR(A1250),MONTH(A1250),1))</f>
        <v/>
      </c>
      <c r="K1250" s="23" t="str">
        <f aca="false">IF(A1250="","",IF(G1250&lt;&gt;"",G1250,IFERROR(INDEX(Accounts!$D$2:$D$40,MATCH(B1250,Accounts!$A$2:$A$40,0)),"Household")))</f>
        <v/>
      </c>
      <c r="L1250" s="25" t="str">
        <f aca="false">IF(F1250="","",SUMIFS($D$2:$D$3001,$F$2:$F$3001,F1250))</f>
        <v/>
      </c>
      <c r="M1250" s="23" t="str">
        <f aca="false">IF(A1250="","",IF(E1250="","Uncategorized",IF(I1250="Unknown","Unknown category",IF(AND(I1250="Transfer",F1250=""),"Transfer needs ID",IF(AND(F1250&lt;&gt;"",ABS(N(L1250))&gt;0.009),"Unmatched transfer",IF(AND(LEFT(E1250,6)="Rental",K1250="Household"),"Rental row needs property",""))))))</f>
        <v/>
      </c>
    </row>
    <row r="1251" customFormat="false" ht="15" hidden="false" customHeight="false" outlineLevel="0" collapsed="false">
      <c r="A1251" s="21"/>
      <c r="D1251" s="22"/>
      <c r="I1251" s="23" t="str">
        <f aca="false">IF(E1251="","",IFERROR(INDEX(Categories!$A$2:$A$200,MATCH(E1251,Categories!$B$2:$B$200,0)),"Unknown"))</f>
        <v/>
      </c>
      <c r="J1251" s="24" t="str">
        <f aca="false">IF(A1251="","",DATE(YEAR(A1251),MONTH(A1251),1))</f>
        <v/>
      </c>
      <c r="K1251" s="23" t="str">
        <f aca="false">IF(A1251="","",IF(G1251&lt;&gt;"",G1251,IFERROR(INDEX(Accounts!$D$2:$D$40,MATCH(B1251,Accounts!$A$2:$A$40,0)),"Household")))</f>
        <v/>
      </c>
      <c r="L1251" s="25" t="str">
        <f aca="false">IF(F1251="","",SUMIFS($D$2:$D$3001,$F$2:$F$3001,F1251))</f>
        <v/>
      </c>
      <c r="M1251" s="23" t="str">
        <f aca="false">IF(A1251="","",IF(E1251="","Uncategorized",IF(I1251="Unknown","Unknown category",IF(AND(I1251="Transfer",F1251=""),"Transfer needs ID",IF(AND(F1251&lt;&gt;"",ABS(N(L1251))&gt;0.009),"Unmatched transfer",IF(AND(LEFT(E1251,6)="Rental",K1251="Household"),"Rental row needs property",""))))))</f>
        <v/>
      </c>
    </row>
    <row r="1252" customFormat="false" ht="15" hidden="false" customHeight="false" outlineLevel="0" collapsed="false">
      <c r="A1252" s="21"/>
      <c r="D1252" s="22"/>
      <c r="I1252" s="23" t="str">
        <f aca="false">IF(E1252="","",IFERROR(INDEX(Categories!$A$2:$A$200,MATCH(E1252,Categories!$B$2:$B$200,0)),"Unknown"))</f>
        <v/>
      </c>
      <c r="J1252" s="24" t="str">
        <f aca="false">IF(A1252="","",DATE(YEAR(A1252),MONTH(A1252),1))</f>
        <v/>
      </c>
      <c r="K1252" s="23" t="str">
        <f aca="false">IF(A1252="","",IF(G1252&lt;&gt;"",G1252,IFERROR(INDEX(Accounts!$D$2:$D$40,MATCH(B1252,Accounts!$A$2:$A$40,0)),"Household")))</f>
        <v/>
      </c>
      <c r="L1252" s="25" t="str">
        <f aca="false">IF(F1252="","",SUMIFS($D$2:$D$3001,$F$2:$F$3001,F1252))</f>
        <v/>
      </c>
      <c r="M1252" s="23" t="str">
        <f aca="false">IF(A1252="","",IF(E1252="","Uncategorized",IF(I1252="Unknown","Unknown category",IF(AND(I1252="Transfer",F1252=""),"Transfer needs ID",IF(AND(F1252&lt;&gt;"",ABS(N(L1252))&gt;0.009),"Unmatched transfer",IF(AND(LEFT(E1252,6)="Rental",K1252="Household"),"Rental row needs property",""))))))</f>
        <v/>
      </c>
    </row>
    <row r="1253" customFormat="false" ht="15" hidden="false" customHeight="false" outlineLevel="0" collapsed="false">
      <c r="A1253" s="21"/>
      <c r="D1253" s="22"/>
      <c r="I1253" s="23" t="str">
        <f aca="false">IF(E1253="","",IFERROR(INDEX(Categories!$A$2:$A$200,MATCH(E1253,Categories!$B$2:$B$200,0)),"Unknown"))</f>
        <v/>
      </c>
      <c r="J1253" s="24" t="str">
        <f aca="false">IF(A1253="","",DATE(YEAR(A1253),MONTH(A1253),1))</f>
        <v/>
      </c>
      <c r="K1253" s="23" t="str">
        <f aca="false">IF(A1253="","",IF(G1253&lt;&gt;"",G1253,IFERROR(INDEX(Accounts!$D$2:$D$40,MATCH(B1253,Accounts!$A$2:$A$40,0)),"Household")))</f>
        <v/>
      </c>
      <c r="L1253" s="25" t="str">
        <f aca="false">IF(F1253="","",SUMIFS($D$2:$D$3001,$F$2:$F$3001,F1253))</f>
        <v/>
      </c>
      <c r="M1253" s="23" t="str">
        <f aca="false">IF(A1253="","",IF(E1253="","Uncategorized",IF(I1253="Unknown","Unknown category",IF(AND(I1253="Transfer",F1253=""),"Transfer needs ID",IF(AND(F1253&lt;&gt;"",ABS(N(L1253))&gt;0.009),"Unmatched transfer",IF(AND(LEFT(E1253,6)="Rental",K1253="Household"),"Rental row needs property",""))))))</f>
        <v/>
      </c>
    </row>
    <row r="1254" customFormat="false" ht="15" hidden="false" customHeight="false" outlineLevel="0" collapsed="false">
      <c r="A1254" s="21"/>
      <c r="D1254" s="22"/>
      <c r="I1254" s="23" t="str">
        <f aca="false">IF(E1254="","",IFERROR(INDEX(Categories!$A$2:$A$200,MATCH(E1254,Categories!$B$2:$B$200,0)),"Unknown"))</f>
        <v/>
      </c>
      <c r="J1254" s="24" t="str">
        <f aca="false">IF(A1254="","",DATE(YEAR(A1254),MONTH(A1254),1))</f>
        <v/>
      </c>
      <c r="K1254" s="23" t="str">
        <f aca="false">IF(A1254="","",IF(G1254&lt;&gt;"",G1254,IFERROR(INDEX(Accounts!$D$2:$D$40,MATCH(B1254,Accounts!$A$2:$A$40,0)),"Household")))</f>
        <v/>
      </c>
      <c r="L1254" s="25" t="str">
        <f aca="false">IF(F1254="","",SUMIFS($D$2:$D$3001,$F$2:$F$3001,F1254))</f>
        <v/>
      </c>
      <c r="M1254" s="23" t="str">
        <f aca="false">IF(A1254="","",IF(E1254="","Uncategorized",IF(I1254="Unknown","Unknown category",IF(AND(I1254="Transfer",F1254=""),"Transfer needs ID",IF(AND(F1254&lt;&gt;"",ABS(N(L1254))&gt;0.009),"Unmatched transfer",IF(AND(LEFT(E1254,6)="Rental",K1254="Household"),"Rental row needs property",""))))))</f>
        <v/>
      </c>
    </row>
    <row r="1255" customFormat="false" ht="15" hidden="false" customHeight="false" outlineLevel="0" collapsed="false">
      <c r="A1255" s="21"/>
      <c r="D1255" s="22"/>
      <c r="I1255" s="23" t="str">
        <f aca="false">IF(E1255="","",IFERROR(INDEX(Categories!$A$2:$A$200,MATCH(E1255,Categories!$B$2:$B$200,0)),"Unknown"))</f>
        <v/>
      </c>
      <c r="J1255" s="24" t="str">
        <f aca="false">IF(A1255="","",DATE(YEAR(A1255),MONTH(A1255),1))</f>
        <v/>
      </c>
      <c r="K1255" s="23" t="str">
        <f aca="false">IF(A1255="","",IF(G1255&lt;&gt;"",G1255,IFERROR(INDEX(Accounts!$D$2:$D$40,MATCH(B1255,Accounts!$A$2:$A$40,0)),"Household")))</f>
        <v/>
      </c>
      <c r="L1255" s="25" t="str">
        <f aca="false">IF(F1255="","",SUMIFS($D$2:$D$3001,$F$2:$F$3001,F1255))</f>
        <v/>
      </c>
      <c r="M1255" s="23" t="str">
        <f aca="false">IF(A1255="","",IF(E1255="","Uncategorized",IF(I1255="Unknown","Unknown category",IF(AND(I1255="Transfer",F1255=""),"Transfer needs ID",IF(AND(F1255&lt;&gt;"",ABS(N(L1255))&gt;0.009),"Unmatched transfer",IF(AND(LEFT(E1255,6)="Rental",K1255="Household"),"Rental row needs property",""))))))</f>
        <v/>
      </c>
    </row>
    <row r="1256" customFormat="false" ht="15" hidden="false" customHeight="false" outlineLevel="0" collapsed="false">
      <c r="A1256" s="21"/>
      <c r="D1256" s="22"/>
      <c r="I1256" s="23" t="str">
        <f aca="false">IF(E1256="","",IFERROR(INDEX(Categories!$A$2:$A$200,MATCH(E1256,Categories!$B$2:$B$200,0)),"Unknown"))</f>
        <v/>
      </c>
      <c r="J1256" s="24" t="str">
        <f aca="false">IF(A1256="","",DATE(YEAR(A1256),MONTH(A1256),1))</f>
        <v/>
      </c>
      <c r="K1256" s="23" t="str">
        <f aca="false">IF(A1256="","",IF(G1256&lt;&gt;"",G1256,IFERROR(INDEX(Accounts!$D$2:$D$40,MATCH(B1256,Accounts!$A$2:$A$40,0)),"Household")))</f>
        <v/>
      </c>
      <c r="L1256" s="25" t="str">
        <f aca="false">IF(F1256="","",SUMIFS($D$2:$D$3001,$F$2:$F$3001,F1256))</f>
        <v/>
      </c>
      <c r="M1256" s="23" t="str">
        <f aca="false">IF(A1256="","",IF(E1256="","Uncategorized",IF(I1256="Unknown","Unknown category",IF(AND(I1256="Transfer",F1256=""),"Transfer needs ID",IF(AND(F1256&lt;&gt;"",ABS(N(L1256))&gt;0.009),"Unmatched transfer",IF(AND(LEFT(E1256,6)="Rental",K1256="Household"),"Rental row needs property",""))))))</f>
        <v/>
      </c>
    </row>
    <row r="1257" customFormat="false" ht="15" hidden="false" customHeight="false" outlineLevel="0" collapsed="false">
      <c r="A1257" s="21"/>
      <c r="D1257" s="22"/>
      <c r="I1257" s="23" t="str">
        <f aca="false">IF(E1257="","",IFERROR(INDEX(Categories!$A$2:$A$200,MATCH(E1257,Categories!$B$2:$B$200,0)),"Unknown"))</f>
        <v/>
      </c>
      <c r="J1257" s="24" t="str">
        <f aca="false">IF(A1257="","",DATE(YEAR(A1257),MONTH(A1257),1))</f>
        <v/>
      </c>
      <c r="K1257" s="23" t="str">
        <f aca="false">IF(A1257="","",IF(G1257&lt;&gt;"",G1257,IFERROR(INDEX(Accounts!$D$2:$D$40,MATCH(B1257,Accounts!$A$2:$A$40,0)),"Household")))</f>
        <v/>
      </c>
      <c r="L1257" s="25" t="str">
        <f aca="false">IF(F1257="","",SUMIFS($D$2:$D$3001,$F$2:$F$3001,F1257))</f>
        <v/>
      </c>
      <c r="M1257" s="23" t="str">
        <f aca="false">IF(A1257="","",IF(E1257="","Uncategorized",IF(I1257="Unknown","Unknown category",IF(AND(I1257="Transfer",F1257=""),"Transfer needs ID",IF(AND(F1257&lt;&gt;"",ABS(N(L1257))&gt;0.009),"Unmatched transfer",IF(AND(LEFT(E1257,6)="Rental",K1257="Household"),"Rental row needs property",""))))))</f>
        <v/>
      </c>
    </row>
    <row r="1258" customFormat="false" ht="15" hidden="false" customHeight="false" outlineLevel="0" collapsed="false">
      <c r="A1258" s="21"/>
      <c r="D1258" s="22"/>
      <c r="I1258" s="23" t="str">
        <f aca="false">IF(E1258="","",IFERROR(INDEX(Categories!$A$2:$A$200,MATCH(E1258,Categories!$B$2:$B$200,0)),"Unknown"))</f>
        <v/>
      </c>
      <c r="J1258" s="24" t="str">
        <f aca="false">IF(A1258="","",DATE(YEAR(A1258),MONTH(A1258),1))</f>
        <v/>
      </c>
      <c r="K1258" s="23" t="str">
        <f aca="false">IF(A1258="","",IF(G1258&lt;&gt;"",G1258,IFERROR(INDEX(Accounts!$D$2:$D$40,MATCH(B1258,Accounts!$A$2:$A$40,0)),"Household")))</f>
        <v/>
      </c>
      <c r="L1258" s="25" t="str">
        <f aca="false">IF(F1258="","",SUMIFS($D$2:$D$3001,$F$2:$F$3001,F1258))</f>
        <v/>
      </c>
      <c r="M1258" s="23" t="str">
        <f aca="false">IF(A1258="","",IF(E1258="","Uncategorized",IF(I1258="Unknown","Unknown category",IF(AND(I1258="Transfer",F1258=""),"Transfer needs ID",IF(AND(F1258&lt;&gt;"",ABS(N(L1258))&gt;0.009),"Unmatched transfer",IF(AND(LEFT(E1258,6)="Rental",K1258="Household"),"Rental row needs property",""))))))</f>
        <v/>
      </c>
    </row>
    <row r="1259" customFormat="false" ht="15" hidden="false" customHeight="false" outlineLevel="0" collapsed="false">
      <c r="A1259" s="21"/>
      <c r="D1259" s="22"/>
      <c r="I1259" s="23" t="str">
        <f aca="false">IF(E1259="","",IFERROR(INDEX(Categories!$A$2:$A$200,MATCH(E1259,Categories!$B$2:$B$200,0)),"Unknown"))</f>
        <v/>
      </c>
      <c r="J1259" s="24" t="str">
        <f aca="false">IF(A1259="","",DATE(YEAR(A1259),MONTH(A1259),1))</f>
        <v/>
      </c>
      <c r="K1259" s="23" t="str">
        <f aca="false">IF(A1259="","",IF(G1259&lt;&gt;"",G1259,IFERROR(INDEX(Accounts!$D$2:$D$40,MATCH(B1259,Accounts!$A$2:$A$40,0)),"Household")))</f>
        <v/>
      </c>
      <c r="L1259" s="25" t="str">
        <f aca="false">IF(F1259="","",SUMIFS($D$2:$D$3001,$F$2:$F$3001,F1259))</f>
        <v/>
      </c>
      <c r="M1259" s="23" t="str">
        <f aca="false">IF(A1259="","",IF(E1259="","Uncategorized",IF(I1259="Unknown","Unknown category",IF(AND(I1259="Transfer",F1259=""),"Transfer needs ID",IF(AND(F1259&lt;&gt;"",ABS(N(L1259))&gt;0.009),"Unmatched transfer",IF(AND(LEFT(E1259,6)="Rental",K1259="Household"),"Rental row needs property",""))))))</f>
        <v/>
      </c>
    </row>
    <row r="1260" customFormat="false" ht="15" hidden="false" customHeight="false" outlineLevel="0" collapsed="false">
      <c r="A1260" s="21"/>
      <c r="D1260" s="22"/>
      <c r="I1260" s="23" t="str">
        <f aca="false">IF(E1260="","",IFERROR(INDEX(Categories!$A$2:$A$200,MATCH(E1260,Categories!$B$2:$B$200,0)),"Unknown"))</f>
        <v/>
      </c>
      <c r="J1260" s="24" t="str">
        <f aca="false">IF(A1260="","",DATE(YEAR(A1260),MONTH(A1260),1))</f>
        <v/>
      </c>
      <c r="K1260" s="23" t="str">
        <f aca="false">IF(A1260="","",IF(G1260&lt;&gt;"",G1260,IFERROR(INDEX(Accounts!$D$2:$D$40,MATCH(B1260,Accounts!$A$2:$A$40,0)),"Household")))</f>
        <v/>
      </c>
      <c r="L1260" s="25" t="str">
        <f aca="false">IF(F1260="","",SUMIFS($D$2:$D$3001,$F$2:$F$3001,F1260))</f>
        <v/>
      </c>
      <c r="M1260" s="23" t="str">
        <f aca="false">IF(A1260="","",IF(E1260="","Uncategorized",IF(I1260="Unknown","Unknown category",IF(AND(I1260="Transfer",F1260=""),"Transfer needs ID",IF(AND(F1260&lt;&gt;"",ABS(N(L1260))&gt;0.009),"Unmatched transfer",IF(AND(LEFT(E1260,6)="Rental",K1260="Household"),"Rental row needs property",""))))))</f>
        <v/>
      </c>
    </row>
    <row r="1261" customFormat="false" ht="15" hidden="false" customHeight="false" outlineLevel="0" collapsed="false">
      <c r="A1261" s="21"/>
      <c r="D1261" s="22"/>
      <c r="I1261" s="23" t="str">
        <f aca="false">IF(E1261="","",IFERROR(INDEX(Categories!$A$2:$A$200,MATCH(E1261,Categories!$B$2:$B$200,0)),"Unknown"))</f>
        <v/>
      </c>
      <c r="J1261" s="24" t="str">
        <f aca="false">IF(A1261="","",DATE(YEAR(A1261),MONTH(A1261),1))</f>
        <v/>
      </c>
      <c r="K1261" s="23" t="str">
        <f aca="false">IF(A1261="","",IF(G1261&lt;&gt;"",G1261,IFERROR(INDEX(Accounts!$D$2:$D$40,MATCH(B1261,Accounts!$A$2:$A$40,0)),"Household")))</f>
        <v/>
      </c>
      <c r="L1261" s="25" t="str">
        <f aca="false">IF(F1261="","",SUMIFS($D$2:$D$3001,$F$2:$F$3001,F1261))</f>
        <v/>
      </c>
      <c r="M1261" s="23" t="str">
        <f aca="false">IF(A1261="","",IF(E1261="","Uncategorized",IF(I1261="Unknown","Unknown category",IF(AND(I1261="Transfer",F1261=""),"Transfer needs ID",IF(AND(F1261&lt;&gt;"",ABS(N(L1261))&gt;0.009),"Unmatched transfer",IF(AND(LEFT(E1261,6)="Rental",K1261="Household"),"Rental row needs property",""))))))</f>
        <v/>
      </c>
    </row>
    <row r="1262" customFormat="false" ht="15" hidden="false" customHeight="false" outlineLevel="0" collapsed="false">
      <c r="A1262" s="21"/>
      <c r="D1262" s="22"/>
      <c r="I1262" s="23" t="str">
        <f aca="false">IF(E1262="","",IFERROR(INDEX(Categories!$A$2:$A$200,MATCH(E1262,Categories!$B$2:$B$200,0)),"Unknown"))</f>
        <v/>
      </c>
      <c r="J1262" s="24" t="str">
        <f aca="false">IF(A1262="","",DATE(YEAR(A1262),MONTH(A1262),1))</f>
        <v/>
      </c>
      <c r="K1262" s="23" t="str">
        <f aca="false">IF(A1262="","",IF(G1262&lt;&gt;"",G1262,IFERROR(INDEX(Accounts!$D$2:$D$40,MATCH(B1262,Accounts!$A$2:$A$40,0)),"Household")))</f>
        <v/>
      </c>
      <c r="L1262" s="25" t="str">
        <f aca="false">IF(F1262="","",SUMIFS($D$2:$D$3001,$F$2:$F$3001,F1262))</f>
        <v/>
      </c>
      <c r="M1262" s="23" t="str">
        <f aca="false">IF(A1262="","",IF(E1262="","Uncategorized",IF(I1262="Unknown","Unknown category",IF(AND(I1262="Transfer",F1262=""),"Transfer needs ID",IF(AND(F1262&lt;&gt;"",ABS(N(L1262))&gt;0.009),"Unmatched transfer",IF(AND(LEFT(E1262,6)="Rental",K1262="Household"),"Rental row needs property",""))))))</f>
        <v/>
      </c>
    </row>
    <row r="1263" customFormat="false" ht="15" hidden="false" customHeight="false" outlineLevel="0" collapsed="false">
      <c r="A1263" s="21"/>
      <c r="D1263" s="22"/>
      <c r="I1263" s="23" t="str">
        <f aca="false">IF(E1263="","",IFERROR(INDEX(Categories!$A$2:$A$200,MATCH(E1263,Categories!$B$2:$B$200,0)),"Unknown"))</f>
        <v/>
      </c>
      <c r="J1263" s="24" t="str">
        <f aca="false">IF(A1263="","",DATE(YEAR(A1263),MONTH(A1263),1))</f>
        <v/>
      </c>
      <c r="K1263" s="23" t="str">
        <f aca="false">IF(A1263="","",IF(G1263&lt;&gt;"",G1263,IFERROR(INDEX(Accounts!$D$2:$D$40,MATCH(B1263,Accounts!$A$2:$A$40,0)),"Household")))</f>
        <v/>
      </c>
      <c r="L1263" s="25" t="str">
        <f aca="false">IF(F1263="","",SUMIFS($D$2:$D$3001,$F$2:$F$3001,F1263))</f>
        <v/>
      </c>
      <c r="M1263" s="23" t="str">
        <f aca="false">IF(A1263="","",IF(E1263="","Uncategorized",IF(I1263="Unknown","Unknown category",IF(AND(I1263="Transfer",F1263=""),"Transfer needs ID",IF(AND(F1263&lt;&gt;"",ABS(N(L1263))&gt;0.009),"Unmatched transfer",IF(AND(LEFT(E1263,6)="Rental",K1263="Household"),"Rental row needs property",""))))))</f>
        <v/>
      </c>
    </row>
    <row r="1264" customFormat="false" ht="15" hidden="false" customHeight="false" outlineLevel="0" collapsed="false">
      <c r="A1264" s="21"/>
      <c r="D1264" s="22"/>
      <c r="I1264" s="23" t="str">
        <f aca="false">IF(E1264="","",IFERROR(INDEX(Categories!$A$2:$A$200,MATCH(E1264,Categories!$B$2:$B$200,0)),"Unknown"))</f>
        <v/>
      </c>
      <c r="J1264" s="24" t="str">
        <f aca="false">IF(A1264="","",DATE(YEAR(A1264),MONTH(A1264),1))</f>
        <v/>
      </c>
      <c r="K1264" s="23" t="str">
        <f aca="false">IF(A1264="","",IF(G1264&lt;&gt;"",G1264,IFERROR(INDEX(Accounts!$D$2:$D$40,MATCH(B1264,Accounts!$A$2:$A$40,0)),"Household")))</f>
        <v/>
      </c>
      <c r="L1264" s="25" t="str">
        <f aca="false">IF(F1264="","",SUMIFS($D$2:$D$3001,$F$2:$F$3001,F1264))</f>
        <v/>
      </c>
      <c r="M1264" s="23" t="str">
        <f aca="false">IF(A1264="","",IF(E1264="","Uncategorized",IF(I1264="Unknown","Unknown category",IF(AND(I1264="Transfer",F1264=""),"Transfer needs ID",IF(AND(F1264&lt;&gt;"",ABS(N(L1264))&gt;0.009),"Unmatched transfer",IF(AND(LEFT(E1264,6)="Rental",K1264="Household"),"Rental row needs property",""))))))</f>
        <v/>
      </c>
    </row>
    <row r="1265" customFormat="false" ht="15" hidden="false" customHeight="false" outlineLevel="0" collapsed="false">
      <c r="A1265" s="21"/>
      <c r="D1265" s="22"/>
      <c r="I1265" s="23" t="str">
        <f aca="false">IF(E1265="","",IFERROR(INDEX(Categories!$A$2:$A$200,MATCH(E1265,Categories!$B$2:$B$200,0)),"Unknown"))</f>
        <v/>
      </c>
      <c r="J1265" s="24" t="str">
        <f aca="false">IF(A1265="","",DATE(YEAR(A1265),MONTH(A1265),1))</f>
        <v/>
      </c>
      <c r="K1265" s="23" t="str">
        <f aca="false">IF(A1265="","",IF(G1265&lt;&gt;"",G1265,IFERROR(INDEX(Accounts!$D$2:$D$40,MATCH(B1265,Accounts!$A$2:$A$40,0)),"Household")))</f>
        <v/>
      </c>
      <c r="L1265" s="25" t="str">
        <f aca="false">IF(F1265="","",SUMIFS($D$2:$D$3001,$F$2:$F$3001,F1265))</f>
        <v/>
      </c>
      <c r="M1265" s="23" t="str">
        <f aca="false">IF(A1265="","",IF(E1265="","Uncategorized",IF(I1265="Unknown","Unknown category",IF(AND(I1265="Transfer",F1265=""),"Transfer needs ID",IF(AND(F1265&lt;&gt;"",ABS(N(L1265))&gt;0.009),"Unmatched transfer",IF(AND(LEFT(E1265,6)="Rental",K1265="Household"),"Rental row needs property",""))))))</f>
        <v/>
      </c>
    </row>
    <row r="1266" customFormat="false" ht="15" hidden="false" customHeight="false" outlineLevel="0" collapsed="false">
      <c r="A1266" s="21"/>
      <c r="D1266" s="22"/>
      <c r="I1266" s="23" t="str">
        <f aca="false">IF(E1266="","",IFERROR(INDEX(Categories!$A$2:$A$200,MATCH(E1266,Categories!$B$2:$B$200,0)),"Unknown"))</f>
        <v/>
      </c>
      <c r="J1266" s="24" t="str">
        <f aca="false">IF(A1266="","",DATE(YEAR(A1266),MONTH(A1266),1))</f>
        <v/>
      </c>
      <c r="K1266" s="23" t="str">
        <f aca="false">IF(A1266="","",IF(G1266&lt;&gt;"",G1266,IFERROR(INDEX(Accounts!$D$2:$D$40,MATCH(B1266,Accounts!$A$2:$A$40,0)),"Household")))</f>
        <v/>
      </c>
      <c r="L1266" s="25" t="str">
        <f aca="false">IF(F1266="","",SUMIFS($D$2:$D$3001,$F$2:$F$3001,F1266))</f>
        <v/>
      </c>
      <c r="M1266" s="23" t="str">
        <f aca="false">IF(A1266="","",IF(E1266="","Uncategorized",IF(I1266="Unknown","Unknown category",IF(AND(I1266="Transfer",F1266=""),"Transfer needs ID",IF(AND(F1266&lt;&gt;"",ABS(N(L1266))&gt;0.009),"Unmatched transfer",IF(AND(LEFT(E1266,6)="Rental",K1266="Household"),"Rental row needs property",""))))))</f>
        <v/>
      </c>
    </row>
    <row r="1267" customFormat="false" ht="15" hidden="false" customHeight="false" outlineLevel="0" collapsed="false">
      <c r="A1267" s="21"/>
      <c r="D1267" s="22"/>
      <c r="I1267" s="23" t="str">
        <f aca="false">IF(E1267="","",IFERROR(INDEX(Categories!$A$2:$A$200,MATCH(E1267,Categories!$B$2:$B$200,0)),"Unknown"))</f>
        <v/>
      </c>
      <c r="J1267" s="24" t="str">
        <f aca="false">IF(A1267="","",DATE(YEAR(A1267),MONTH(A1267),1))</f>
        <v/>
      </c>
      <c r="K1267" s="23" t="str">
        <f aca="false">IF(A1267="","",IF(G1267&lt;&gt;"",G1267,IFERROR(INDEX(Accounts!$D$2:$D$40,MATCH(B1267,Accounts!$A$2:$A$40,0)),"Household")))</f>
        <v/>
      </c>
      <c r="L1267" s="25" t="str">
        <f aca="false">IF(F1267="","",SUMIFS($D$2:$D$3001,$F$2:$F$3001,F1267))</f>
        <v/>
      </c>
      <c r="M1267" s="23" t="str">
        <f aca="false">IF(A1267="","",IF(E1267="","Uncategorized",IF(I1267="Unknown","Unknown category",IF(AND(I1267="Transfer",F1267=""),"Transfer needs ID",IF(AND(F1267&lt;&gt;"",ABS(N(L1267))&gt;0.009),"Unmatched transfer",IF(AND(LEFT(E1267,6)="Rental",K1267="Household"),"Rental row needs property",""))))))</f>
        <v/>
      </c>
    </row>
    <row r="1268" customFormat="false" ht="15" hidden="false" customHeight="false" outlineLevel="0" collapsed="false">
      <c r="A1268" s="21"/>
      <c r="D1268" s="22"/>
      <c r="I1268" s="23" t="str">
        <f aca="false">IF(E1268="","",IFERROR(INDEX(Categories!$A$2:$A$200,MATCH(E1268,Categories!$B$2:$B$200,0)),"Unknown"))</f>
        <v/>
      </c>
      <c r="J1268" s="24" t="str">
        <f aca="false">IF(A1268="","",DATE(YEAR(A1268),MONTH(A1268),1))</f>
        <v/>
      </c>
      <c r="K1268" s="23" t="str">
        <f aca="false">IF(A1268="","",IF(G1268&lt;&gt;"",G1268,IFERROR(INDEX(Accounts!$D$2:$D$40,MATCH(B1268,Accounts!$A$2:$A$40,0)),"Household")))</f>
        <v/>
      </c>
      <c r="L1268" s="25" t="str">
        <f aca="false">IF(F1268="","",SUMIFS($D$2:$D$3001,$F$2:$F$3001,F1268))</f>
        <v/>
      </c>
      <c r="M1268" s="23" t="str">
        <f aca="false">IF(A1268="","",IF(E1268="","Uncategorized",IF(I1268="Unknown","Unknown category",IF(AND(I1268="Transfer",F1268=""),"Transfer needs ID",IF(AND(F1268&lt;&gt;"",ABS(N(L1268))&gt;0.009),"Unmatched transfer",IF(AND(LEFT(E1268,6)="Rental",K1268="Household"),"Rental row needs property",""))))))</f>
        <v/>
      </c>
    </row>
    <row r="1269" customFormat="false" ht="15" hidden="false" customHeight="false" outlineLevel="0" collapsed="false">
      <c r="A1269" s="21"/>
      <c r="D1269" s="22"/>
      <c r="I1269" s="23" t="str">
        <f aca="false">IF(E1269="","",IFERROR(INDEX(Categories!$A$2:$A$200,MATCH(E1269,Categories!$B$2:$B$200,0)),"Unknown"))</f>
        <v/>
      </c>
      <c r="J1269" s="24" t="str">
        <f aca="false">IF(A1269="","",DATE(YEAR(A1269),MONTH(A1269),1))</f>
        <v/>
      </c>
      <c r="K1269" s="23" t="str">
        <f aca="false">IF(A1269="","",IF(G1269&lt;&gt;"",G1269,IFERROR(INDEX(Accounts!$D$2:$D$40,MATCH(B1269,Accounts!$A$2:$A$40,0)),"Household")))</f>
        <v/>
      </c>
      <c r="L1269" s="25" t="str">
        <f aca="false">IF(F1269="","",SUMIFS($D$2:$D$3001,$F$2:$F$3001,F1269))</f>
        <v/>
      </c>
      <c r="M1269" s="23" t="str">
        <f aca="false">IF(A1269="","",IF(E1269="","Uncategorized",IF(I1269="Unknown","Unknown category",IF(AND(I1269="Transfer",F1269=""),"Transfer needs ID",IF(AND(F1269&lt;&gt;"",ABS(N(L1269))&gt;0.009),"Unmatched transfer",IF(AND(LEFT(E1269,6)="Rental",K1269="Household"),"Rental row needs property",""))))))</f>
        <v/>
      </c>
    </row>
    <row r="1270" customFormat="false" ht="15" hidden="false" customHeight="false" outlineLevel="0" collapsed="false">
      <c r="A1270" s="21"/>
      <c r="D1270" s="22"/>
      <c r="I1270" s="23" t="str">
        <f aca="false">IF(E1270="","",IFERROR(INDEX(Categories!$A$2:$A$200,MATCH(E1270,Categories!$B$2:$B$200,0)),"Unknown"))</f>
        <v/>
      </c>
      <c r="J1270" s="24" t="str">
        <f aca="false">IF(A1270="","",DATE(YEAR(A1270),MONTH(A1270),1))</f>
        <v/>
      </c>
      <c r="K1270" s="23" t="str">
        <f aca="false">IF(A1270="","",IF(G1270&lt;&gt;"",G1270,IFERROR(INDEX(Accounts!$D$2:$D$40,MATCH(B1270,Accounts!$A$2:$A$40,0)),"Household")))</f>
        <v/>
      </c>
      <c r="L1270" s="25" t="str">
        <f aca="false">IF(F1270="","",SUMIFS($D$2:$D$3001,$F$2:$F$3001,F1270))</f>
        <v/>
      </c>
      <c r="M1270" s="23" t="str">
        <f aca="false">IF(A1270="","",IF(E1270="","Uncategorized",IF(I1270="Unknown","Unknown category",IF(AND(I1270="Transfer",F1270=""),"Transfer needs ID",IF(AND(F1270&lt;&gt;"",ABS(N(L1270))&gt;0.009),"Unmatched transfer",IF(AND(LEFT(E1270,6)="Rental",K1270="Household"),"Rental row needs property",""))))))</f>
        <v/>
      </c>
    </row>
    <row r="1271" customFormat="false" ht="15" hidden="false" customHeight="false" outlineLevel="0" collapsed="false">
      <c r="A1271" s="21"/>
      <c r="D1271" s="22"/>
      <c r="I1271" s="23" t="str">
        <f aca="false">IF(E1271="","",IFERROR(INDEX(Categories!$A$2:$A$200,MATCH(E1271,Categories!$B$2:$B$200,0)),"Unknown"))</f>
        <v/>
      </c>
      <c r="J1271" s="24" t="str">
        <f aca="false">IF(A1271="","",DATE(YEAR(A1271),MONTH(A1271),1))</f>
        <v/>
      </c>
      <c r="K1271" s="23" t="str">
        <f aca="false">IF(A1271="","",IF(G1271&lt;&gt;"",G1271,IFERROR(INDEX(Accounts!$D$2:$D$40,MATCH(B1271,Accounts!$A$2:$A$40,0)),"Household")))</f>
        <v/>
      </c>
      <c r="L1271" s="25" t="str">
        <f aca="false">IF(F1271="","",SUMIFS($D$2:$D$3001,$F$2:$F$3001,F1271))</f>
        <v/>
      </c>
      <c r="M1271" s="23" t="str">
        <f aca="false">IF(A1271="","",IF(E1271="","Uncategorized",IF(I1271="Unknown","Unknown category",IF(AND(I1271="Transfer",F1271=""),"Transfer needs ID",IF(AND(F1271&lt;&gt;"",ABS(N(L1271))&gt;0.009),"Unmatched transfer",IF(AND(LEFT(E1271,6)="Rental",K1271="Household"),"Rental row needs property",""))))))</f>
        <v/>
      </c>
    </row>
    <row r="1272" customFormat="false" ht="15" hidden="false" customHeight="false" outlineLevel="0" collapsed="false">
      <c r="A1272" s="21"/>
      <c r="D1272" s="22"/>
      <c r="I1272" s="23" t="str">
        <f aca="false">IF(E1272="","",IFERROR(INDEX(Categories!$A$2:$A$200,MATCH(E1272,Categories!$B$2:$B$200,0)),"Unknown"))</f>
        <v/>
      </c>
      <c r="J1272" s="24" t="str">
        <f aca="false">IF(A1272="","",DATE(YEAR(A1272),MONTH(A1272),1))</f>
        <v/>
      </c>
      <c r="K1272" s="23" t="str">
        <f aca="false">IF(A1272="","",IF(G1272&lt;&gt;"",G1272,IFERROR(INDEX(Accounts!$D$2:$D$40,MATCH(B1272,Accounts!$A$2:$A$40,0)),"Household")))</f>
        <v/>
      </c>
      <c r="L1272" s="25" t="str">
        <f aca="false">IF(F1272="","",SUMIFS($D$2:$D$3001,$F$2:$F$3001,F1272))</f>
        <v/>
      </c>
      <c r="M1272" s="23" t="str">
        <f aca="false">IF(A1272="","",IF(E1272="","Uncategorized",IF(I1272="Unknown","Unknown category",IF(AND(I1272="Transfer",F1272=""),"Transfer needs ID",IF(AND(F1272&lt;&gt;"",ABS(N(L1272))&gt;0.009),"Unmatched transfer",IF(AND(LEFT(E1272,6)="Rental",K1272="Household"),"Rental row needs property",""))))))</f>
        <v/>
      </c>
    </row>
    <row r="1273" customFormat="false" ht="15" hidden="false" customHeight="false" outlineLevel="0" collapsed="false">
      <c r="A1273" s="21"/>
      <c r="D1273" s="22"/>
      <c r="I1273" s="23" t="str">
        <f aca="false">IF(E1273="","",IFERROR(INDEX(Categories!$A$2:$A$200,MATCH(E1273,Categories!$B$2:$B$200,0)),"Unknown"))</f>
        <v/>
      </c>
      <c r="J1273" s="24" t="str">
        <f aca="false">IF(A1273="","",DATE(YEAR(A1273),MONTH(A1273),1))</f>
        <v/>
      </c>
      <c r="K1273" s="23" t="str">
        <f aca="false">IF(A1273="","",IF(G1273&lt;&gt;"",G1273,IFERROR(INDEX(Accounts!$D$2:$D$40,MATCH(B1273,Accounts!$A$2:$A$40,0)),"Household")))</f>
        <v/>
      </c>
      <c r="L1273" s="25" t="str">
        <f aca="false">IF(F1273="","",SUMIFS($D$2:$D$3001,$F$2:$F$3001,F1273))</f>
        <v/>
      </c>
      <c r="M1273" s="23" t="str">
        <f aca="false">IF(A1273="","",IF(E1273="","Uncategorized",IF(I1273="Unknown","Unknown category",IF(AND(I1273="Transfer",F1273=""),"Transfer needs ID",IF(AND(F1273&lt;&gt;"",ABS(N(L1273))&gt;0.009),"Unmatched transfer",IF(AND(LEFT(E1273,6)="Rental",K1273="Household"),"Rental row needs property",""))))))</f>
        <v/>
      </c>
    </row>
    <row r="1274" customFormat="false" ht="15" hidden="false" customHeight="false" outlineLevel="0" collapsed="false">
      <c r="A1274" s="21"/>
      <c r="D1274" s="22"/>
      <c r="I1274" s="23" t="str">
        <f aca="false">IF(E1274="","",IFERROR(INDEX(Categories!$A$2:$A$200,MATCH(E1274,Categories!$B$2:$B$200,0)),"Unknown"))</f>
        <v/>
      </c>
      <c r="J1274" s="24" t="str">
        <f aca="false">IF(A1274="","",DATE(YEAR(A1274),MONTH(A1274),1))</f>
        <v/>
      </c>
      <c r="K1274" s="23" t="str">
        <f aca="false">IF(A1274="","",IF(G1274&lt;&gt;"",G1274,IFERROR(INDEX(Accounts!$D$2:$D$40,MATCH(B1274,Accounts!$A$2:$A$40,0)),"Household")))</f>
        <v/>
      </c>
      <c r="L1274" s="25" t="str">
        <f aca="false">IF(F1274="","",SUMIFS($D$2:$D$3001,$F$2:$F$3001,F1274))</f>
        <v/>
      </c>
      <c r="M1274" s="23" t="str">
        <f aca="false">IF(A1274="","",IF(E1274="","Uncategorized",IF(I1274="Unknown","Unknown category",IF(AND(I1274="Transfer",F1274=""),"Transfer needs ID",IF(AND(F1274&lt;&gt;"",ABS(N(L1274))&gt;0.009),"Unmatched transfer",IF(AND(LEFT(E1274,6)="Rental",K1274="Household"),"Rental row needs property",""))))))</f>
        <v/>
      </c>
    </row>
    <row r="1275" customFormat="false" ht="15" hidden="false" customHeight="false" outlineLevel="0" collapsed="false">
      <c r="A1275" s="21"/>
      <c r="D1275" s="22"/>
      <c r="I1275" s="23" t="str">
        <f aca="false">IF(E1275="","",IFERROR(INDEX(Categories!$A$2:$A$200,MATCH(E1275,Categories!$B$2:$B$200,0)),"Unknown"))</f>
        <v/>
      </c>
      <c r="J1275" s="24" t="str">
        <f aca="false">IF(A1275="","",DATE(YEAR(A1275),MONTH(A1275),1))</f>
        <v/>
      </c>
      <c r="K1275" s="23" t="str">
        <f aca="false">IF(A1275="","",IF(G1275&lt;&gt;"",G1275,IFERROR(INDEX(Accounts!$D$2:$D$40,MATCH(B1275,Accounts!$A$2:$A$40,0)),"Household")))</f>
        <v/>
      </c>
      <c r="L1275" s="25" t="str">
        <f aca="false">IF(F1275="","",SUMIFS($D$2:$D$3001,$F$2:$F$3001,F1275))</f>
        <v/>
      </c>
      <c r="M1275" s="23" t="str">
        <f aca="false">IF(A1275="","",IF(E1275="","Uncategorized",IF(I1275="Unknown","Unknown category",IF(AND(I1275="Transfer",F1275=""),"Transfer needs ID",IF(AND(F1275&lt;&gt;"",ABS(N(L1275))&gt;0.009),"Unmatched transfer",IF(AND(LEFT(E1275,6)="Rental",K1275="Household"),"Rental row needs property",""))))))</f>
        <v/>
      </c>
    </row>
    <row r="1276" customFormat="false" ht="15" hidden="false" customHeight="false" outlineLevel="0" collapsed="false">
      <c r="A1276" s="21"/>
      <c r="D1276" s="22"/>
      <c r="I1276" s="23" t="str">
        <f aca="false">IF(E1276="","",IFERROR(INDEX(Categories!$A$2:$A$200,MATCH(E1276,Categories!$B$2:$B$200,0)),"Unknown"))</f>
        <v/>
      </c>
      <c r="J1276" s="24" t="str">
        <f aca="false">IF(A1276="","",DATE(YEAR(A1276),MONTH(A1276),1))</f>
        <v/>
      </c>
      <c r="K1276" s="23" t="str">
        <f aca="false">IF(A1276="","",IF(G1276&lt;&gt;"",G1276,IFERROR(INDEX(Accounts!$D$2:$D$40,MATCH(B1276,Accounts!$A$2:$A$40,0)),"Household")))</f>
        <v/>
      </c>
      <c r="L1276" s="25" t="str">
        <f aca="false">IF(F1276="","",SUMIFS($D$2:$D$3001,$F$2:$F$3001,F1276))</f>
        <v/>
      </c>
      <c r="M1276" s="23" t="str">
        <f aca="false">IF(A1276="","",IF(E1276="","Uncategorized",IF(I1276="Unknown","Unknown category",IF(AND(I1276="Transfer",F1276=""),"Transfer needs ID",IF(AND(F1276&lt;&gt;"",ABS(N(L1276))&gt;0.009),"Unmatched transfer",IF(AND(LEFT(E1276,6)="Rental",K1276="Household"),"Rental row needs property",""))))))</f>
        <v/>
      </c>
    </row>
    <row r="1277" customFormat="false" ht="15" hidden="false" customHeight="false" outlineLevel="0" collapsed="false">
      <c r="A1277" s="21"/>
      <c r="D1277" s="22"/>
      <c r="I1277" s="23" t="str">
        <f aca="false">IF(E1277="","",IFERROR(INDEX(Categories!$A$2:$A$200,MATCH(E1277,Categories!$B$2:$B$200,0)),"Unknown"))</f>
        <v/>
      </c>
      <c r="J1277" s="24" t="str">
        <f aca="false">IF(A1277="","",DATE(YEAR(A1277),MONTH(A1277),1))</f>
        <v/>
      </c>
      <c r="K1277" s="23" t="str">
        <f aca="false">IF(A1277="","",IF(G1277&lt;&gt;"",G1277,IFERROR(INDEX(Accounts!$D$2:$D$40,MATCH(B1277,Accounts!$A$2:$A$40,0)),"Household")))</f>
        <v/>
      </c>
      <c r="L1277" s="25" t="str">
        <f aca="false">IF(F1277="","",SUMIFS($D$2:$D$3001,$F$2:$F$3001,F1277))</f>
        <v/>
      </c>
      <c r="M1277" s="23" t="str">
        <f aca="false">IF(A1277="","",IF(E1277="","Uncategorized",IF(I1277="Unknown","Unknown category",IF(AND(I1277="Transfer",F1277=""),"Transfer needs ID",IF(AND(F1277&lt;&gt;"",ABS(N(L1277))&gt;0.009),"Unmatched transfer",IF(AND(LEFT(E1277,6)="Rental",K1277="Household"),"Rental row needs property",""))))))</f>
        <v/>
      </c>
    </row>
    <row r="1278" customFormat="false" ht="15" hidden="false" customHeight="false" outlineLevel="0" collapsed="false">
      <c r="A1278" s="21"/>
      <c r="D1278" s="22"/>
      <c r="I1278" s="23" t="str">
        <f aca="false">IF(E1278="","",IFERROR(INDEX(Categories!$A$2:$A$200,MATCH(E1278,Categories!$B$2:$B$200,0)),"Unknown"))</f>
        <v/>
      </c>
      <c r="J1278" s="24" t="str">
        <f aca="false">IF(A1278="","",DATE(YEAR(A1278),MONTH(A1278),1))</f>
        <v/>
      </c>
      <c r="K1278" s="23" t="str">
        <f aca="false">IF(A1278="","",IF(G1278&lt;&gt;"",G1278,IFERROR(INDEX(Accounts!$D$2:$D$40,MATCH(B1278,Accounts!$A$2:$A$40,0)),"Household")))</f>
        <v/>
      </c>
      <c r="L1278" s="25" t="str">
        <f aca="false">IF(F1278="","",SUMIFS($D$2:$D$3001,$F$2:$F$3001,F1278))</f>
        <v/>
      </c>
      <c r="M1278" s="23" t="str">
        <f aca="false">IF(A1278="","",IF(E1278="","Uncategorized",IF(I1278="Unknown","Unknown category",IF(AND(I1278="Transfer",F1278=""),"Transfer needs ID",IF(AND(F1278&lt;&gt;"",ABS(N(L1278))&gt;0.009),"Unmatched transfer",IF(AND(LEFT(E1278,6)="Rental",K1278="Household"),"Rental row needs property",""))))))</f>
        <v/>
      </c>
    </row>
    <row r="1279" customFormat="false" ht="15" hidden="false" customHeight="false" outlineLevel="0" collapsed="false">
      <c r="A1279" s="21"/>
      <c r="D1279" s="22"/>
      <c r="I1279" s="23" t="str">
        <f aca="false">IF(E1279="","",IFERROR(INDEX(Categories!$A$2:$A$200,MATCH(E1279,Categories!$B$2:$B$200,0)),"Unknown"))</f>
        <v/>
      </c>
      <c r="J1279" s="24" t="str">
        <f aca="false">IF(A1279="","",DATE(YEAR(A1279),MONTH(A1279),1))</f>
        <v/>
      </c>
      <c r="K1279" s="23" t="str">
        <f aca="false">IF(A1279="","",IF(G1279&lt;&gt;"",G1279,IFERROR(INDEX(Accounts!$D$2:$D$40,MATCH(B1279,Accounts!$A$2:$A$40,0)),"Household")))</f>
        <v/>
      </c>
      <c r="L1279" s="25" t="str">
        <f aca="false">IF(F1279="","",SUMIFS($D$2:$D$3001,$F$2:$F$3001,F1279))</f>
        <v/>
      </c>
      <c r="M1279" s="23" t="str">
        <f aca="false">IF(A1279="","",IF(E1279="","Uncategorized",IF(I1279="Unknown","Unknown category",IF(AND(I1279="Transfer",F1279=""),"Transfer needs ID",IF(AND(F1279&lt;&gt;"",ABS(N(L1279))&gt;0.009),"Unmatched transfer",IF(AND(LEFT(E1279,6)="Rental",K1279="Household"),"Rental row needs property",""))))))</f>
        <v/>
      </c>
    </row>
    <row r="1280" customFormat="false" ht="15" hidden="false" customHeight="false" outlineLevel="0" collapsed="false">
      <c r="A1280" s="21"/>
      <c r="D1280" s="22"/>
      <c r="I1280" s="23" t="str">
        <f aca="false">IF(E1280="","",IFERROR(INDEX(Categories!$A$2:$A$200,MATCH(E1280,Categories!$B$2:$B$200,0)),"Unknown"))</f>
        <v/>
      </c>
      <c r="J1280" s="24" t="str">
        <f aca="false">IF(A1280="","",DATE(YEAR(A1280),MONTH(A1280),1))</f>
        <v/>
      </c>
      <c r="K1280" s="23" t="str">
        <f aca="false">IF(A1280="","",IF(G1280&lt;&gt;"",G1280,IFERROR(INDEX(Accounts!$D$2:$D$40,MATCH(B1280,Accounts!$A$2:$A$40,0)),"Household")))</f>
        <v/>
      </c>
      <c r="L1280" s="25" t="str">
        <f aca="false">IF(F1280="","",SUMIFS($D$2:$D$3001,$F$2:$F$3001,F1280))</f>
        <v/>
      </c>
      <c r="M1280" s="23" t="str">
        <f aca="false">IF(A1280="","",IF(E1280="","Uncategorized",IF(I1280="Unknown","Unknown category",IF(AND(I1280="Transfer",F1280=""),"Transfer needs ID",IF(AND(F1280&lt;&gt;"",ABS(N(L1280))&gt;0.009),"Unmatched transfer",IF(AND(LEFT(E1280,6)="Rental",K1280="Household"),"Rental row needs property",""))))))</f>
        <v/>
      </c>
    </row>
    <row r="1281" customFormat="false" ht="15" hidden="false" customHeight="false" outlineLevel="0" collapsed="false">
      <c r="A1281" s="21"/>
      <c r="D1281" s="22"/>
      <c r="I1281" s="23" t="str">
        <f aca="false">IF(E1281="","",IFERROR(INDEX(Categories!$A$2:$A$200,MATCH(E1281,Categories!$B$2:$B$200,0)),"Unknown"))</f>
        <v/>
      </c>
      <c r="J1281" s="24" t="str">
        <f aca="false">IF(A1281="","",DATE(YEAR(A1281),MONTH(A1281),1))</f>
        <v/>
      </c>
      <c r="K1281" s="23" t="str">
        <f aca="false">IF(A1281="","",IF(G1281&lt;&gt;"",G1281,IFERROR(INDEX(Accounts!$D$2:$D$40,MATCH(B1281,Accounts!$A$2:$A$40,0)),"Household")))</f>
        <v/>
      </c>
      <c r="L1281" s="25" t="str">
        <f aca="false">IF(F1281="","",SUMIFS($D$2:$D$3001,$F$2:$F$3001,F1281))</f>
        <v/>
      </c>
      <c r="M1281" s="23" t="str">
        <f aca="false">IF(A1281="","",IF(E1281="","Uncategorized",IF(I1281="Unknown","Unknown category",IF(AND(I1281="Transfer",F1281=""),"Transfer needs ID",IF(AND(F1281&lt;&gt;"",ABS(N(L1281))&gt;0.009),"Unmatched transfer",IF(AND(LEFT(E1281,6)="Rental",K1281="Household"),"Rental row needs property",""))))))</f>
        <v/>
      </c>
    </row>
    <row r="1282" customFormat="false" ht="15" hidden="false" customHeight="false" outlineLevel="0" collapsed="false">
      <c r="A1282" s="21"/>
      <c r="D1282" s="22"/>
      <c r="I1282" s="23" t="str">
        <f aca="false">IF(E1282="","",IFERROR(INDEX(Categories!$A$2:$A$200,MATCH(E1282,Categories!$B$2:$B$200,0)),"Unknown"))</f>
        <v/>
      </c>
      <c r="J1282" s="24" t="str">
        <f aca="false">IF(A1282="","",DATE(YEAR(A1282),MONTH(A1282),1))</f>
        <v/>
      </c>
      <c r="K1282" s="23" t="str">
        <f aca="false">IF(A1282="","",IF(G1282&lt;&gt;"",G1282,IFERROR(INDEX(Accounts!$D$2:$D$40,MATCH(B1282,Accounts!$A$2:$A$40,0)),"Household")))</f>
        <v/>
      </c>
      <c r="L1282" s="25" t="str">
        <f aca="false">IF(F1282="","",SUMIFS($D$2:$D$3001,$F$2:$F$3001,F1282))</f>
        <v/>
      </c>
      <c r="M1282" s="23" t="str">
        <f aca="false">IF(A1282="","",IF(E1282="","Uncategorized",IF(I1282="Unknown","Unknown category",IF(AND(I1282="Transfer",F1282=""),"Transfer needs ID",IF(AND(F1282&lt;&gt;"",ABS(N(L1282))&gt;0.009),"Unmatched transfer",IF(AND(LEFT(E1282,6)="Rental",K1282="Household"),"Rental row needs property",""))))))</f>
        <v/>
      </c>
    </row>
    <row r="1283" customFormat="false" ht="15" hidden="false" customHeight="false" outlineLevel="0" collapsed="false">
      <c r="A1283" s="21"/>
      <c r="D1283" s="22"/>
      <c r="I1283" s="23" t="str">
        <f aca="false">IF(E1283="","",IFERROR(INDEX(Categories!$A$2:$A$200,MATCH(E1283,Categories!$B$2:$B$200,0)),"Unknown"))</f>
        <v/>
      </c>
      <c r="J1283" s="24" t="str">
        <f aca="false">IF(A1283="","",DATE(YEAR(A1283),MONTH(A1283),1))</f>
        <v/>
      </c>
      <c r="K1283" s="23" t="str">
        <f aca="false">IF(A1283="","",IF(G1283&lt;&gt;"",G1283,IFERROR(INDEX(Accounts!$D$2:$D$40,MATCH(B1283,Accounts!$A$2:$A$40,0)),"Household")))</f>
        <v/>
      </c>
      <c r="L1283" s="25" t="str">
        <f aca="false">IF(F1283="","",SUMIFS($D$2:$D$3001,$F$2:$F$3001,F1283))</f>
        <v/>
      </c>
      <c r="M1283" s="23" t="str">
        <f aca="false">IF(A1283="","",IF(E1283="","Uncategorized",IF(I1283="Unknown","Unknown category",IF(AND(I1283="Transfer",F1283=""),"Transfer needs ID",IF(AND(F1283&lt;&gt;"",ABS(N(L1283))&gt;0.009),"Unmatched transfer",IF(AND(LEFT(E1283,6)="Rental",K1283="Household"),"Rental row needs property",""))))))</f>
        <v/>
      </c>
    </row>
    <row r="1284" customFormat="false" ht="15" hidden="false" customHeight="false" outlineLevel="0" collapsed="false">
      <c r="A1284" s="21"/>
      <c r="D1284" s="22"/>
      <c r="I1284" s="23" t="str">
        <f aca="false">IF(E1284="","",IFERROR(INDEX(Categories!$A$2:$A$200,MATCH(E1284,Categories!$B$2:$B$200,0)),"Unknown"))</f>
        <v/>
      </c>
      <c r="J1284" s="24" t="str">
        <f aca="false">IF(A1284="","",DATE(YEAR(A1284),MONTH(A1284),1))</f>
        <v/>
      </c>
      <c r="K1284" s="23" t="str">
        <f aca="false">IF(A1284="","",IF(G1284&lt;&gt;"",G1284,IFERROR(INDEX(Accounts!$D$2:$D$40,MATCH(B1284,Accounts!$A$2:$A$40,0)),"Household")))</f>
        <v/>
      </c>
      <c r="L1284" s="25" t="str">
        <f aca="false">IF(F1284="","",SUMIFS($D$2:$D$3001,$F$2:$F$3001,F1284))</f>
        <v/>
      </c>
      <c r="M1284" s="23" t="str">
        <f aca="false">IF(A1284="","",IF(E1284="","Uncategorized",IF(I1284="Unknown","Unknown category",IF(AND(I1284="Transfer",F1284=""),"Transfer needs ID",IF(AND(F1284&lt;&gt;"",ABS(N(L1284))&gt;0.009),"Unmatched transfer",IF(AND(LEFT(E1284,6)="Rental",K1284="Household"),"Rental row needs property",""))))))</f>
        <v/>
      </c>
    </row>
    <row r="1285" customFormat="false" ht="15" hidden="false" customHeight="false" outlineLevel="0" collapsed="false">
      <c r="A1285" s="21"/>
      <c r="D1285" s="22"/>
      <c r="I1285" s="23" t="str">
        <f aca="false">IF(E1285="","",IFERROR(INDEX(Categories!$A$2:$A$200,MATCH(E1285,Categories!$B$2:$B$200,0)),"Unknown"))</f>
        <v/>
      </c>
      <c r="J1285" s="24" t="str">
        <f aca="false">IF(A1285="","",DATE(YEAR(A1285),MONTH(A1285),1))</f>
        <v/>
      </c>
      <c r="K1285" s="23" t="str">
        <f aca="false">IF(A1285="","",IF(G1285&lt;&gt;"",G1285,IFERROR(INDEX(Accounts!$D$2:$D$40,MATCH(B1285,Accounts!$A$2:$A$40,0)),"Household")))</f>
        <v/>
      </c>
      <c r="L1285" s="25" t="str">
        <f aca="false">IF(F1285="","",SUMIFS($D$2:$D$3001,$F$2:$F$3001,F1285))</f>
        <v/>
      </c>
      <c r="M1285" s="23" t="str">
        <f aca="false">IF(A1285="","",IF(E1285="","Uncategorized",IF(I1285="Unknown","Unknown category",IF(AND(I1285="Transfer",F1285=""),"Transfer needs ID",IF(AND(F1285&lt;&gt;"",ABS(N(L1285))&gt;0.009),"Unmatched transfer",IF(AND(LEFT(E1285,6)="Rental",K1285="Household"),"Rental row needs property",""))))))</f>
        <v/>
      </c>
    </row>
    <row r="1286" customFormat="false" ht="15" hidden="false" customHeight="false" outlineLevel="0" collapsed="false">
      <c r="A1286" s="21"/>
      <c r="D1286" s="22"/>
      <c r="I1286" s="23" t="str">
        <f aca="false">IF(E1286="","",IFERROR(INDEX(Categories!$A$2:$A$200,MATCH(E1286,Categories!$B$2:$B$200,0)),"Unknown"))</f>
        <v/>
      </c>
      <c r="J1286" s="24" t="str">
        <f aca="false">IF(A1286="","",DATE(YEAR(A1286),MONTH(A1286),1))</f>
        <v/>
      </c>
      <c r="K1286" s="23" t="str">
        <f aca="false">IF(A1286="","",IF(G1286&lt;&gt;"",G1286,IFERROR(INDEX(Accounts!$D$2:$D$40,MATCH(B1286,Accounts!$A$2:$A$40,0)),"Household")))</f>
        <v/>
      </c>
      <c r="L1286" s="25" t="str">
        <f aca="false">IF(F1286="","",SUMIFS($D$2:$D$3001,$F$2:$F$3001,F1286))</f>
        <v/>
      </c>
      <c r="M1286" s="23" t="str">
        <f aca="false">IF(A1286="","",IF(E1286="","Uncategorized",IF(I1286="Unknown","Unknown category",IF(AND(I1286="Transfer",F1286=""),"Transfer needs ID",IF(AND(F1286&lt;&gt;"",ABS(N(L1286))&gt;0.009),"Unmatched transfer",IF(AND(LEFT(E1286,6)="Rental",K1286="Household"),"Rental row needs property",""))))))</f>
        <v/>
      </c>
    </row>
    <row r="1287" customFormat="false" ht="15" hidden="false" customHeight="false" outlineLevel="0" collapsed="false">
      <c r="A1287" s="21"/>
      <c r="D1287" s="22"/>
      <c r="I1287" s="23" t="str">
        <f aca="false">IF(E1287="","",IFERROR(INDEX(Categories!$A$2:$A$200,MATCH(E1287,Categories!$B$2:$B$200,0)),"Unknown"))</f>
        <v/>
      </c>
      <c r="J1287" s="24" t="str">
        <f aca="false">IF(A1287="","",DATE(YEAR(A1287),MONTH(A1287),1))</f>
        <v/>
      </c>
      <c r="K1287" s="23" t="str">
        <f aca="false">IF(A1287="","",IF(G1287&lt;&gt;"",G1287,IFERROR(INDEX(Accounts!$D$2:$D$40,MATCH(B1287,Accounts!$A$2:$A$40,0)),"Household")))</f>
        <v/>
      </c>
      <c r="L1287" s="25" t="str">
        <f aca="false">IF(F1287="","",SUMIFS($D$2:$D$3001,$F$2:$F$3001,F1287))</f>
        <v/>
      </c>
      <c r="M1287" s="23" t="str">
        <f aca="false">IF(A1287="","",IF(E1287="","Uncategorized",IF(I1287="Unknown","Unknown category",IF(AND(I1287="Transfer",F1287=""),"Transfer needs ID",IF(AND(F1287&lt;&gt;"",ABS(N(L1287))&gt;0.009),"Unmatched transfer",IF(AND(LEFT(E1287,6)="Rental",K1287="Household"),"Rental row needs property",""))))))</f>
        <v/>
      </c>
    </row>
    <row r="1288" customFormat="false" ht="15" hidden="false" customHeight="false" outlineLevel="0" collapsed="false">
      <c r="A1288" s="21"/>
      <c r="D1288" s="22"/>
      <c r="I1288" s="23" t="str">
        <f aca="false">IF(E1288="","",IFERROR(INDEX(Categories!$A$2:$A$200,MATCH(E1288,Categories!$B$2:$B$200,0)),"Unknown"))</f>
        <v/>
      </c>
      <c r="J1288" s="24" t="str">
        <f aca="false">IF(A1288="","",DATE(YEAR(A1288),MONTH(A1288),1))</f>
        <v/>
      </c>
      <c r="K1288" s="23" t="str">
        <f aca="false">IF(A1288="","",IF(G1288&lt;&gt;"",G1288,IFERROR(INDEX(Accounts!$D$2:$D$40,MATCH(B1288,Accounts!$A$2:$A$40,0)),"Household")))</f>
        <v/>
      </c>
      <c r="L1288" s="25" t="str">
        <f aca="false">IF(F1288="","",SUMIFS($D$2:$D$3001,$F$2:$F$3001,F1288))</f>
        <v/>
      </c>
      <c r="M1288" s="23" t="str">
        <f aca="false">IF(A1288="","",IF(E1288="","Uncategorized",IF(I1288="Unknown","Unknown category",IF(AND(I1288="Transfer",F1288=""),"Transfer needs ID",IF(AND(F1288&lt;&gt;"",ABS(N(L1288))&gt;0.009),"Unmatched transfer",IF(AND(LEFT(E1288,6)="Rental",K1288="Household"),"Rental row needs property",""))))))</f>
        <v/>
      </c>
    </row>
    <row r="1289" customFormat="false" ht="15" hidden="false" customHeight="false" outlineLevel="0" collapsed="false">
      <c r="A1289" s="21"/>
      <c r="D1289" s="22"/>
      <c r="I1289" s="23" t="str">
        <f aca="false">IF(E1289="","",IFERROR(INDEX(Categories!$A$2:$A$200,MATCH(E1289,Categories!$B$2:$B$200,0)),"Unknown"))</f>
        <v/>
      </c>
      <c r="J1289" s="24" t="str">
        <f aca="false">IF(A1289="","",DATE(YEAR(A1289),MONTH(A1289),1))</f>
        <v/>
      </c>
      <c r="K1289" s="23" t="str">
        <f aca="false">IF(A1289="","",IF(G1289&lt;&gt;"",G1289,IFERROR(INDEX(Accounts!$D$2:$D$40,MATCH(B1289,Accounts!$A$2:$A$40,0)),"Household")))</f>
        <v/>
      </c>
      <c r="L1289" s="25" t="str">
        <f aca="false">IF(F1289="","",SUMIFS($D$2:$D$3001,$F$2:$F$3001,F1289))</f>
        <v/>
      </c>
      <c r="M1289" s="23" t="str">
        <f aca="false">IF(A1289="","",IF(E1289="","Uncategorized",IF(I1289="Unknown","Unknown category",IF(AND(I1289="Transfer",F1289=""),"Transfer needs ID",IF(AND(F1289&lt;&gt;"",ABS(N(L1289))&gt;0.009),"Unmatched transfer",IF(AND(LEFT(E1289,6)="Rental",K1289="Household"),"Rental row needs property",""))))))</f>
        <v/>
      </c>
    </row>
    <row r="1290" customFormat="false" ht="15" hidden="false" customHeight="false" outlineLevel="0" collapsed="false">
      <c r="A1290" s="21"/>
      <c r="D1290" s="22"/>
      <c r="I1290" s="23" t="str">
        <f aca="false">IF(E1290="","",IFERROR(INDEX(Categories!$A$2:$A$200,MATCH(E1290,Categories!$B$2:$B$200,0)),"Unknown"))</f>
        <v/>
      </c>
      <c r="J1290" s="24" t="str">
        <f aca="false">IF(A1290="","",DATE(YEAR(A1290),MONTH(A1290),1))</f>
        <v/>
      </c>
      <c r="K1290" s="23" t="str">
        <f aca="false">IF(A1290="","",IF(G1290&lt;&gt;"",G1290,IFERROR(INDEX(Accounts!$D$2:$D$40,MATCH(B1290,Accounts!$A$2:$A$40,0)),"Household")))</f>
        <v/>
      </c>
      <c r="L1290" s="25" t="str">
        <f aca="false">IF(F1290="","",SUMIFS($D$2:$D$3001,$F$2:$F$3001,F1290))</f>
        <v/>
      </c>
      <c r="M1290" s="23" t="str">
        <f aca="false">IF(A1290="","",IF(E1290="","Uncategorized",IF(I1290="Unknown","Unknown category",IF(AND(I1290="Transfer",F1290=""),"Transfer needs ID",IF(AND(F1290&lt;&gt;"",ABS(N(L1290))&gt;0.009),"Unmatched transfer",IF(AND(LEFT(E1290,6)="Rental",K1290="Household"),"Rental row needs property",""))))))</f>
        <v/>
      </c>
    </row>
    <row r="1291" customFormat="false" ht="15" hidden="false" customHeight="false" outlineLevel="0" collapsed="false">
      <c r="A1291" s="21"/>
      <c r="D1291" s="22"/>
      <c r="I1291" s="23" t="str">
        <f aca="false">IF(E1291="","",IFERROR(INDEX(Categories!$A$2:$A$200,MATCH(E1291,Categories!$B$2:$B$200,0)),"Unknown"))</f>
        <v/>
      </c>
      <c r="J1291" s="24" t="str">
        <f aca="false">IF(A1291="","",DATE(YEAR(A1291),MONTH(A1291),1))</f>
        <v/>
      </c>
      <c r="K1291" s="23" t="str">
        <f aca="false">IF(A1291="","",IF(G1291&lt;&gt;"",G1291,IFERROR(INDEX(Accounts!$D$2:$D$40,MATCH(B1291,Accounts!$A$2:$A$40,0)),"Household")))</f>
        <v/>
      </c>
      <c r="L1291" s="25" t="str">
        <f aca="false">IF(F1291="","",SUMIFS($D$2:$D$3001,$F$2:$F$3001,F1291))</f>
        <v/>
      </c>
      <c r="M1291" s="23" t="str">
        <f aca="false">IF(A1291="","",IF(E1291="","Uncategorized",IF(I1291="Unknown","Unknown category",IF(AND(I1291="Transfer",F1291=""),"Transfer needs ID",IF(AND(F1291&lt;&gt;"",ABS(N(L1291))&gt;0.009),"Unmatched transfer",IF(AND(LEFT(E1291,6)="Rental",K1291="Household"),"Rental row needs property",""))))))</f>
        <v/>
      </c>
    </row>
    <row r="1292" customFormat="false" ht="15" hidden="false" customHeight="false" outlineLevel="0" collapsed="false">
      <c r="A1292" s="21"/>
      <c r="D1292" s="22"/>
      <c r="I1292" s="23" t="str">
        <f aca="false">IF(E1292="","",IFERROR(INDEX(Categories!$A$2:$A$200,MATCH(E1292,Categories!$B$2:$B$200,0)),"Unknown"))</f>
        <v/>
      </c>
      <c r="J1292" s="24" t="str">
        <f aca="false">IF(A1292="","",DATE(YEAR(A1292),MONTH(A1292),1))</f>
        <v/>
      </c>
      <c r="K1292" s="23" t="str">
        <f aca="false">IF(A1292="","",IF(G1292&lt;&gt;"",G1292,IFERROR(INDEX(Accounts!$D$2:$D$40,MATCH(B1292,Accounts!$A$2:$A$40,0)),"Household")))</f>
        <v/>
      </c>
      <c r="L1292" s="25" t="str">
        <f aca="false">IF(F1292="","",SUMIFS($D$2:$D$3001,$F$2:$F$3001,F1292))</f>
        <v/>
      </c>
      <c r="M1292" s="23" t="str">
        <f aca="false">IF(A1292="","",IF(E1292="","Uncategorized",IF(I1292="Unknown","Unknown category",IF(AND(I1292="Transfer",F1292=""),"Transfer needs ID",IF(AND(F1292&lt;&gt;"",ABS(N(L1292))&gt;0.009),"Unmatched transfer",IF(AND(LEFT(E1292,6)="Rental",K1292="Household"),"Rental row needs property",""))))))</f>
        <v/>
      </c>
    </row>
    <row r="1293" customFormat="false" ht="15" hidden="false" customHeight="false" outlineLevel="0" collapsed="false">
      <c r="A1293" s="21"/>
      <c r="D1293" s="22"/>
      <c r="I1293" s="23" t="str">
        <f aca="false">IF(E1293="","",IFERROR(INDEX(Categories!$A$2:$A$200,MATCH(E1293,Categories!$B$2:$B$200,0)),"Unknown"))</f>
        <v/>
      </c>
      <c r="J1293" s="24" t="str">
        <f aca="false">IF(A1293="","",DATE(YEAR(A1293),MONTH(A1293),1))</f>
        <v/>
      </c>
      <c r="K1293" s="23" t="str">
        <f aca="false">IF(A1293="","",IF(G1293&lt;&gt;"",G1293,IFERROR(INDEX(Accounts!$D$2:$D$40,MATCH(B1293,Accounts!$A$2:$A$40,0)),"Household")))</f>
        <v/>
      </c>
      <c r="L1293" s="25" t="str">
        <f aca="false">IF(F1293="","",SUMIFS($D$2:$D$3001,$F$2:$F$3001,F1293))</f>
        <v/>
      </c>
      <c r="M1293" s="23" t="str">
        <f aca="false">IF(A1293="","",IF(E1293="","Uncategorized",IF(I1293="Unknown","Unknown category",IF(AND(I1293="Transfer",F1293=""),"Transfer needs ID",IF(AND(F1293&lt;&gt;"",ABS(N(L1293))&gt;0.009),"Unmatched transfer",IF(AND(LEFT(E1293,6)="Rental",K1293="Household"),"Rental row needs property",""))))))</f>
        <v/>
      </c>
    </row>
    <row r="1294" customFormat="false" ht="15" hidden="false" customHeight="false" outlineLevel="0" collapsed="false">
      <c r="A1294" s="21"/>
      <c r="D1294" s="22"/>
      <c r="I1294" s="23" t="str">
        <f aca="false">IF(E1294="","",IFERROR(INDEX(Categories!$A$2:$A$200,MATCH(E1294,Categories!$B$2:$B$200,0)),"Unknown"))</f>
        <v/>
      </c>
      <c r="J1294" s="24" t="str">
        <f aca="false">IF(A1294="","",DATE(YEAR(A1294),MONTH(A1294),1))</f>
        <v/>
      </c>
      <c r="K1294" s="23" t="str">
        <f aca="false">IF(A1294="","",IF(G1294&lt;&gt;"",G1294,IFERROR(INDEX(Accounts!$D$2:$D$40,MATCH(B1294,Accounts!$A$2:$A$40,0)),"Household")))</f>
        <v/>
      </c>
      <c r="L1294" s="25" t="str">
        <f aca="false">IF(F1294="","",SUMIFS($D$2:$D$3001,$F$2:$F$3001,F1294))</f>
        <v/>
      </c>
      <c r="M1294" s="23" t="str">
        <f aca="false">IF(A1294="","",IF(E1294="","Uncategorized",IF(I1294="Unknown","Unknown category",IF(AND(I1294="Transfer",F1294=""),"Transfer needs ID",IF(AND(F1294&lt;&gt;"",ABS(N(L1294))&gt;0.009),"Unmatched transfer",IF(AND(LEFT(E1294,6)="Rental",K1294="Household"),"Rental row needs property",""))))))</f>
        <v/>
      </c>
    </row>
    <row r="1295" customFormat="false" ht="15" hidden="false" customHeight="false" outlineLevel="0" collapsed="false">
      <c r="A1295" s="21"/>
      <c r="D1295" s="22"/>
      <c r="I1295" s="23" t="str">
        <f aca="false">IF(E1295="","",IFERROR(INDEX(Categories!$A$2:$A$200,MATCH(E1295,Categories!$B$2:$B$200,0)),"Unknown"))</f>
        <v/>
      </c>
      <c r="J1295" s="24" t="str">
        <f aca="false">IF(A1295="","",DATE(YEAR(A1295),MONTH(A1295),1))</f>
        <v/>
      </c>
      <c r="K1295" s="23" t="str">
        <f aca="false">IF(A1295="","",IF(G1295&lt;&gt;"",G1295,IFERROR(INDEX(Accounts!$D$2:$D$40,MATCH(B1295,Accounts!$A$2:$A$40,0)),"Household")))</f>
        <v/>
      </c>
      <c r="L1295" s="25" t="str">
        <f aca="false">IF(F1295="","",SUMIFS($D$2:$D$3001,$F$2:$F$3001,F1295))</f>
        <v/>
      </c>
      <c r="M1295" s="23" t="str">
        <f aca="false">IF(A1295="","",IF(E1295="","Uncategorized",IF(I1295="Unknown","Unknown category",IF(AND(I1295="Transfer",F1295=""),"Transfer needs ID",IF(AND(F1295&lt;&gt;"",ABS(N(L1295))&gt;0.009),"Unmatched transfer",IF(AND(LEFT(E1295,6)="Rental",K1295="Household"),"Rental row needs property",""))))))</f>
        <v/>
      </c>
    </row>
    <row r="1296" customFormat="false" ht="15" hidden="false" customHeight="false" outlineLevel="0" collapsed="false">
      <c r="A1296" s="21"/>
      <c r="D1296" s="22"/>
      <c r="I1296" s="23" t="str">
        <f aca="false">IF(E1296="","",IFERROR(INDEX(Categories!$A$2:$A$200,MATCH(E1296,Categories!$B$2:$B$200,0)),"Unknown"))</f>
        <v/>
      </c>
      <c r="J1296" s="24" t="str">
        <f aca="false">IF(A1296="","",DATE(YEAR(A1296),MONTH(A1296),1))</f>
        <v/>
      </c>
      <c r="K1296" s="23" t="str">
        <f aca="false">IF(A1296="","",IF(G1296&lt;&gt;"",G1296,IFERROR(INDEX(Accounts!$D$2:$D$40,MATCH(B1296,Accounts!$A$2:$A$40,0)),"Household")))</f>
        <v/>
      </c>
      <c r="L1296" s="25" t="str">
        <f aca="false">IF(F1296="","",SUMIFS($D$2:$D$3001,$F$2:$F$3001,F1296))</f>
        <v/>
      </c>
      <c r="M1296" s="23" t="str">
        <f aca="false">IF(A1296="","",IF(E1296="","Uncategorized",IF(I1296="Unknown","Unknown category",IF(AND(I1296="Transfer",F1296=""),"Transfer needs ID",IF(AND(F1296&lt;&gt;"",ABS(N(L1296))&gt;0.009),"Unmatched transfer",IF(AND(LEFT(E1296,6)="Rental",K1296="Household"),"Rental row needs property",""))))))</f>
        <v/>
      </c>
    </row>
    <row r="1297" customFormat="false" ht="15" hidden="false" customHeight="false" outlineLevel="0" collapsed="false">
      <c r="A1297" s="21"/>
      <c r="D1297" s="22"/>
      <c r="I1297" s="23" t="str">
        <f aca="false">IF(E1297="","",IFERROR(INDEX(Categories!$A$2:$A$200,MATCH(E1297,Categories!$B$2:$B$200,0)),"Unknown"))</f>
        <v/>
      </c>
      <c r="J1297" s="24" t="str">
        <f aca="false">IF(A1297="","",DATE(YEAR(A1297),MONTH(A1297),1))</f>
        <v/>
      </c>
      <c r="K1297" s="23" t="str">
        <f aca="false">IF(A1297="","",IF(G1297&lt;&gt;"",G1297,IFERROR(INDEX(Accounts!$D$2:$D$40,MATCH(B1297,Accounts!$A$2:$A$40,0)),"Household")))</f>
        <v/>
      </c>
      <c r="L1297" s="25" t="str">
        <f aca="false">IF(F1297="","",SUMIFS($D$2:$D$3001,$F$2:$F$3001,F1297))</f>
        <v/>
      </c>
      <c r="M1297" s="23" t="str">
        <f aca="false">IF(A1297="","",IF(E1297="","Uncategorized",IF(I1297="Unknown","Unknown category",IF(AND(I1297="Transfer",F1297=""),"Transfer needs ID",IF(AND(F1297&lt;&gt;"",ABS(N(L1297))&gt;0.009),"Unmatched transfer",IF(AND(LEFT(E1297,6)="Rental",K1297="Household"),"Rental row needs property",""))))))</f>
        <v/>
      </c>
    </row>
    <row r="1298" customFormat="false" ht="15" hidden="false" customHeight="false" outlineLevel="0" collapsed="false">
      <c r="A1298" s="21"/>
      <c r="D1298" s="22"/>
      <c r="I1298" s="23" t="str">
        <f aca="false">IF(E1298="","",IFERROR(INDEX(Categories!$A$2:$A$200,MATCH(E1298,Categories!$B$2:$B$200,0)),"Unknown"))</f>
        <v/>
      </c>
      <c r="J1298" s="24" t="str">
        <f aca="false">IF(A1298="","",DATE(YEAR(A1298),MONTH(A1298),1))</f>
        <v/>
      </c>
      <c r="K1298" s="23" t="str">
        <f aca="false">IF(A1298="","",IF(G1298&lt;&gt;"",G1298,IFERROR(INDEX(Accounts!$D$2:$D$40,MATCH(B1298,Accounts!$A$2:$A$40,0)),"Household")))</f>
        <v/>
      </c>
      <c r="L1298" s="25" t="str">
        <f aca="false">IF(F1298="","",SUMIFS($D$2:$D$3001,$F$2:$F$3001,F1298))</f>
        <v/>
      </c>
      <c r="M1298" s="23" t="str">
        <f aca="false">IF(A1298="","",IF(E1298="","Uncategorized",IF(I1298="Unknown","Unknown category",IF(AND(I1298="Transfer",F1298=""),"Transfer needs ID",IF(AND(F1298&lt;&gt;"",ABS(N(L1298))&gt;0.009),"Unmatched transfer",IF(AND(LEFT(E1298,6)="Rental",K1298="Household"),"Rental row needs property",""))))))</f>
        <v/>
      </c>
    </row>
    <row r="1299" customFormat="false" ht="15" hidden="false" customHeight="false" outlineLevel="0" collapsed="false">
      <c r="A1299" s="21"/>
      <c r="D1299" s="22"/>
      <c r="I1299" s="23" t="str">
        <f aca="false">IF(E1299="","",IFERROR(INDEX(Categories!$A$2:$A$200,MATCH(E1299,Categories!$B$2:$B$200,0)),"Unknown"))</f>
        <v/>
      </c>
      <c r="J1299" s="24" t="str">
        <f aca="false">IF(A1299="","",DATE(YEAR(A1299),MONTH(A1299),1))</f>
        <v/>
      </c>
      <c r="K1299" s="23" t="str">
        <f aca="false">IF(A1299="","",IF(G1299&lt;&gt;"",G1299,IFERROR(INDEX(Accounts!$D$2:$D$40,MATCH(B1299,Accounts!$A$2:$A$40,0)),"Household")))</f>
        <v/>
      </c>
      <c r="L1299" s="25" t="str">
        <f aca="false">IF(F1299="","",SUMIFS($D$2:$D$3001,$F$2:$F$3001,F1299))</f>
        <v/>
      </c>
      <c r="M1299" s="23" t="str">
        <f aca="false">IF(A1299="","",IF(E1299="","Uncategorized",IF(I1299="Unknown","Unknown category",IF(AND(I1299="Transfer",F1299=""),"Transfer needs ID",IF(AND(F1299&lt;&gt;"",ABS(N(L1299))&gt;0.009),"Unmatched transfer",IF(AND(LEFT(E1299,6)="Rental",K1299="Household"),"Rental row needs property",""))))))</f>
        <v/>
      </c>
    </row>
    <row r="1300" customFormat="false" ht="15" hidden="false" customHeight="false" outlineLevel="0" collapsed="false">
      <c r="A1300" s="21"/>
      <c r="D1300" s="22"/>
      <c r="I1300" s="23" t="str">
        <f aca="false">IF(E1300="","",IFERROR(INDEX(Categories!$A$2:$A$200,MATCH(E1300,Categories!$B$2:$B$200,0)),"Unknown"))</f>
        <v/>
      </c>
      <c r="J1300" s="24" t="str">
        <f aca="false">IF(A1300="","",DATE(YEAR(A1300),MONTH(A1300),1))</f>
        <v/>
      </c>
      <c r="K1300" s="23" t="str">
        <f aca="false">IF(A1300="","",IF(G1300&lt;&gt;"",G1300,IFERROR(INDEX(Accounts!$D$2:$D$40,MATCH(B1300,Accounts!$A$2:$A$40,0)),"Household")))</f>
        <v/>
      </c>
      <c r="L1300" s="25" t="str">
        <f aca="false">IF(F1300="","",SUMIFS($D$2:$D$3001,$F$2:$F$3001,F1300))</f>
        <v/>
      </c>
      <c r="M1300" s="23" t="str">
        <f aca="false">IF(A1300="","",IF(E1300="","Uncategorized",IF(I1300="Unknown","Unknown category",IF(AND(I1300="Transfer",F1300=""),"Transfer needs ID",IF(AND(F1300&lt;&gt;"",ABS(N(L1300))&gt;0.009),"Unmatched transfer",IF(AND(LEFT(E1300,6)="Rental",K1300="Household"),"Rental row needs property",""))))))</f>
        <v/>
      </c>
    </row>
    <row r="1301" customFormat="false" ht="15" hidden="false" customHeight="false" outlineLevel="0" collapsed="false">
      <c r="A1301" s="21"/>
      <c r="D1301" s="22"/>
      <c r="I1301" s="23" t="str">
        <f aca="false">IF(E1301="","",IFERROR(INDEX(Categories!$A$2:$A$200,MATCH(E1301,Categories!$B$2:$B$200,0)),"Unknown"))</f>
        <v/>
      </c>
      <c r="J1301" s="24" t="str">
        <f aca="false">IF(A1301="","",DATE(YEAR(A1301),MONTH(A1301),1))</f>
        <v/>
      </c>
      <c r="K1301" s="23" t="str">
        <f aca="false">IF(A1301="","",IF(G1301&lt;&gt;"",G1301,IFERROR(INDEX(Accounts!$D$2:$D$40,MATCH(B1301,Accounts!$A$2:$A$40,0)),"Household")))</f>
        <v/>
      </c>
      <c r="L1301" s="25" t="str">
        <f aca="false">IF(F1301="","",SUMIFS($D$2:$D$3001,$F$2:$F$3001,F1301))</f>
        <v/>
      </c>
      <c r="M1301" s="23" t="str">
        <f aca="false">IF(A1301="","",IF(E1301="","Uncategorized",IF(I1301="Unknown","Unknown category",IF(AND(I1301="Transfer",F1301=""),"Transfer needs ID",IF(AND(F1301&lt;&gt;"",ABS(N(L1301))&gt;0.009),"Unmatched transfer",IF(AND(LEFT(E1301,6)="Rental",K1301="Household"),"Rental row needs property",""))))))</f>
        <v/>
      </c>
    </row>
    <row r="1302" customFormat="false" ht="15" hidden="false" customHeight="false" outlineLevel="0" collapsed="false">
      <c r="A1302" s="21"/>
      <c r="D1302" s="22"/>
      <c r="I1302" s="23" t="str">
        <f aca="false">IF(E1302="","",IFERROR(INDEX(Categories!$A$2:$A$200,MATCH(E1302,Categories!$B$2:$B$200,0)),"Unknown"))</f>
        <v/>
      </c>
      <c r="J1302" s="24" t="str">
        <f aca="false">IF(A1302="","",DATE(YEAR(A1302),MONTH(A1302),1))</f>
        <v/>
      </c>
      <c r="K1302" s="23" t="str">
        <f aca="false">IF(A1302="","",IF(G1302&lt;&gt;"",G1302,IFERROR(INDEX(Accounts!$D$2:$D$40,MATCH(B1302,Accounts!$A$2:$A$40,0)),"Household")))</f>
        <v/>
      </c>
      <c r="L1302" s="25" t="str">
        <f aca="false">IF(F1302="","",SUMIFS($D$2:$D$3001,$F$2:$F$3001,F1302))</f>
        <v/>
      </c>
      <c r="M1302" s="23" t="str">
        <f aca="false">IF(A1302="","",IF(E1302="","Uncategorized",IF(I1302="Unknown","Unknown category",IF(AND(I1302="Transfer",F1302=""),"Transfer needs ID",IF(AND(F1302&lt;&gt;"",ABS(N(L1302))&gt;0.009),"Unmatched transfer",IF(AND(LEFT(E1302,6)="Rental",K1302="Household"),"Rental row needs property",""))))))</f>
        <v/>
      </c>
    </row>
    <row r="1303" customFormat="false" ht="15" hidden="false" customHeight="false" outlineLevel="0" collapsed="false">
      <c r="A1303" s="21"/>
      <c r="D1303" s="22"/>
      <c r="I1303" s="23" t="str">
        <f aca="false">IF(E1303="","",IFERROR(INDEX(Categories!$A$2:$A$200,MATCH(E1303,Categories!$B$2:$B$200,0)),"Unknown"))</f>
        <v/>
      </c>
      <c r="J1303" s="24" t="str">
        <f aca="false">IF(A1303="","",DATE(YEAR(A1303),MONTH(A1303),1))</f>
        <v/>
      </c>
      <c r="K1303" s="23" t="str">
        <f aca="false">IF(A1303="","",IF(G1303&lt;&gt;"",G1303,IFERROR(INDEX(Accounts!$D$2:$D$40,MATCH(B1303,Accounts!$A$2:$A$40,0)),"Household")))</f>
        <v/>
      </c>
      <c r="L1303" s="25" t="str">
        <f aca="false">IF(F1303="","",SUMIFS($D$2:$D$3001,$F$2:$F$3001,F1303))</f>
        <v/>
      </c>
      <c r="M1303" s="23" t="str">
        <f aca="false">IF(A1303="","",IF(E1303="","Uncategorized",IF(I1303="Unknown","Unknown category",IF(AND(I1303="Transfer",F1303=""),"Transfer needs ID",IF(AND(F1303&lt;&gt;"",ABS(N(L1303))&gt;0.009),"Unmatched transfer",IF(AND(LEFT(E1303,6)="Rental",K1303="Household"),"Rental row needs property",""))))))</f>
        <v/>
      </c>
    </row>
    <row r="1304" customFormat="false" ht="15" hidden="false" customHeight="false" outlineLevel="0" collapsed="false">
      <c r="A1304" s="21"/>
      <c r="D1304" s="22"/>
      <c r="I1304" s="23" t="str">
        <f aca="false">IF(E1304="","",IFERROR(INDEX(Categories!$A$2:$A$200,MATCH(E1304,Categories!$B$2:$B$200,0)),"Unknown"))</f>
        <v/>
      </c>
      <c r="J1304" s="24" t="str">
        <f aca="false">IF(A1304="","",DATE(YEAR(A1304),MONTH(A1304),1))</f>
        <v/>
      </c>
      <c r="K1304" s="23" t="str">
        <f aca="false">IF(A1304="","",IF(G1304&lt;&gt;"",G1304,IFERROR(INDEX(Accounts!$D$2:$D$40,MATCH(B1304,Accounts!$A$2:$A$40,0)),"Household")))</f>
        <v/>
      </c>
      <c r="L1304" s="25" t="str">
        <f aca="false">IF(F1304="","",SUMIFS($D$2:$D$3001,$F$2:$F$3001,F1304))</f>
        <v/>
      </c>
      <c r="M1304" s="23" t="str">
        <f aca="false">IF(A1304="","",IF(E1304="","Uncategorized",IF(I1304="Unknown","Unknown category",IF(AND(I1304="Transfer",F1304=""),"Transfer needs ID",IF(AND(F1304&lt;&gt;"",ABS(N(L1304))&gt;0.009),"Unmatched transfer",IF(AND(LEFT(E1304,6)="Rental",K1304="Household"),"Rental row needs property",""))))))</f>
        <v/>
      </c>
    </row>
    <row r="1305" customFormat="false" ht="15" hidden="false" customHeight="false" outlineLevel="0" collapsed="false">
      <c r="A1305" s="21"/>
      <c r="D1305" s="22"/>
      <c r="I1305" s="23" t="str">
        <f aca="false">IF(E1305="","",IFERROR(INDEX(Categories!$A$2:$A$200,MATCH(E1305,Categories!$B$2:$B$200,0)),"Unknown"))</f>
        <v/>
      </c>
      <c r="J1305" s="24" t="str">
        <f aca="false">IF(A1305="","",DATE(YEAR(A1305),MONTH(A1305),1))</f>
        <v/>
      </c>
      <c r="K1305" s="23" t="str">
        <f aca="false">IF(A1305="","",IF(G1305&lt;&gt;"",G1305,IFERROR(INDEX(Accounts!$D$2:$D$40,MATCH(B1305,Accounts!$A$2:$A$40,0)),"Household")))</f>
        <v/>
      </c>
      <c r="L1305" s="25" t="str">
        <f aca="false">IF(F1305="","",SUMIFS($D$2:$D$3001,$F$2:$F$3001,F1305))</f>
        <v/>
      </c>
      <c r="M1305" s="23" t="str">
        <f aca="false">IF(A1305="","",IF(E1305="","Uncategorized",IF(I1305="Unknown","Unknown category",IF(AND(I1305="Transfer",F1305=""),"Transfer needs ID",IF(AND(F1305&lt;&gt;"",ABS(N(L1305))&gt;0.009),"Unmatched transfer",IF(AND(LEFT(E1305,6)="Rental",K1305="Household"),"Rental row needs property",""))))))</f>
        <v/>
      </c>
    </row>
    <row r="1306" customFormat="false" ht="15" hidden="false" customHeight="false" outlineLevel="0" collapsed="false">
      <c r="A1306" s="21"/>
      <c r="D1306" s="22"/>
      <c r="I1306" s="23" t="str">
        <f aca="false">IF(E1306="","",IFERROR(INDEX(Categories!$A$2:$A$200,MATCH(E1306,Categories!$B$2:$B$200,0)),"Unknown"))</f>
        <v/>
      </c>
      <c r="J1306" s="24" t="str">
        <f aca="false">IF(A1306="","",DATE(YEAR(A1306),MONTH(A1306),1))</f>
        <v/>
      </c>
      <c r="K1306" s="23" t="str">
        <f aca="false">IF(A1306="","",IF(G1306&lt;&gt;"",G1306,IFERROR(INDEX(Accounts!$D$2:$D$40,MATCH(B1306,Accounts!$A$2:$A$40,0)),"Household")))</f>
        <v/>
      </c>
      <c r="L1306" s="25" t="str">
        <f aca="false">IF(F1306="","",SUMIFS($D$2:$D$3001,$F$2:$F$3001,F1306))</f>
        <v/>
      </c>
      <c r="M1306" s="23" t="str">
        <f aca="false">IF(A1306="","",IF(E1306="","Uncategorized",IF(I1306="Unknown","Unknown category",IF(AND(I1306="Transfer",F1306=""),"Transfer needs ID",IF(AND(F1306&lt;&gt;"",ABS(N(L1306))&gt;0.009),"Unmatched transfer",IF(AND(LEFT(E1306,6)="Rental",K1306="Household"),"Rental row needs property",""))))))</f>
        <v/>
      </c>
    </row>
    <row r="1307" customFormat="false" ht="15" hidden="false" customHeight="false" outlineLevel="0" collapsed="false">
      <c r="A1307" s="21"/>
      <c r="D1307" s="22"/>
      <c r="I1307" s="23" t="str">
        <f aca="false">IF(E1307="","",IFERROR(INDEX(Categories!$A$2:$A$200,MATCH(E1307,Categories!$B$2:$B$200,0)),"Unknown"))</f>
        <v/>
      </c>
      <c r="J1307" s="24" t="str">
        <f aca="false">IF(A1307="","",DATE(YEAR(A1307),MONTH(A1307),1))</f>
        <v/>
      </c>
      <c r="K1307" s="23" t="str">
        <f aca="false">IF(A1307="","",IF(G1307&lt;&gt;"",G1307,IFERROR(INDEX(Accounts!$D$2:$D$40,MATCH(B1307,Accounts!$A$2:$A$40,0)),"Household")))</f>
        <v/>
      </c>
      <c r="L1307" s="25" t="str">
        <f aca="false">IF(F1307="","",SUMIFS($D$2:$D$3001,$F$2:$F$3001,F1307))</f>
        <v/>
      </c>
      <c r="M1307" s="23" t="str">
        <f aca="false">IF(A1307="","",IF(E1307="","Uncategorized",IF(I1307="Unknown","Unknown category",IF(AND(I1307="Transfer",F1307=""),"Transfer needs ID",IF(AND(F1307&lt;&gt;"",ABS(N(L1307))&gt;0.009),"Unmatched transfer",IF(AND(LEFT(E1307,6)="Rental",K1307="Household"),"Rental row needs property",""))))))</f>
        <v/>
      </c>
    </row>
    <row r="1308" customFormat="false" ht="15" hidden="false" customHeight="false" outlineLevel="0" collapsed="false">
      <c r="A1308" s="21"/>
      <c r="D1308" s="22"/>
      <c r="I1308" s="23" t="str">
        <f aca="false">IF(E1308="","",IFERROR(INDEX(Categories!$A$2:$A$200,MATCH(E1308,Categories!$B$2:$B$200,0)),"Unknown"))</f>
        <v/>
      </c>
      <c r="J1308" s="24" t="str">
        <f aca="false">IF(A1308="","",DATE(YEAR(A1308),MONTH(A1308),1))</f>
        <v/>
      </c>
      <c r="K1308" s="23" t="str">
        <f aca="false">IF(A1308="","",IF(G1308&lt;&gt;"",G1308,IFERROR(INDEX(Accounts!$D$2:$D$40,MATCH(B1308,Accounts!$A$2:$A$40,0)),"Household")))</f>
        <v/>
      </c>
      <c r="L1308" s="25" t="str">
        <f aca="false">IF(F1308="","",SUMIFS($D$2:$D$3001,$F$2:$F$3001,F1308))</f>
        <v/>
      </c>
      <c r="M1308" s="23" t="str">
        <f aca="false">IF(A1308="","",IF(E1308="","Uncategorized",IF(I1308="Unknown","Unknown category",IF(AND(I1308="Transfer",F1308=""),"Transfer needs ID",IF(AND(F1308&lt;&gt;"",ABS(N(L1308))&gt;0.009),"Unmatched transfer",IF(AND(LEFT(E1308,6)="Rental",K1308="Household"),"Rental row needs property",""))))))</f>
        <v/>
      </c>
    </row>
    <row r="1309" customFormat="false" ht="15" hidden="false" customHeight="false" outlineLevel="0" collapsed="false">
      <c r="A1309" s="21"/>
      <c r="D1309" s="22"/>
      <c r="I1309" s="23" t="str">
        <f aca="false">IF(E1309="","",IFERROR(INDEX(Categories!$A$2:$A$200,MATCH(E1309,Categories!$B$2:$B$200,0)),"Unknown"))</f>
        <v/>
      </c>
      <c r="J1309" s="24" t="str">
        <f aca="false">IF(A1309="","",DATE(YEAR(A1309),MONTH(A1309),1))</f>
        <v/>
      </c>
      <c r="K1309" s="23" t="str">
        <f aca="false">IF(A1309="","",IF(G1309&lt;&gt;"",G1309,IFERROR(INDEX(Accounts!$D$2:$D$40,MATCH(B1309,Accounts!$A$2:$A$40,0)),"Household")))</f>
        <v/>
      </c>
      <c r="L1309" s="25" t="str">
        <f aca="false">IF(F1309="","",SUMIFS($D$2:$D$3001,$F$2:$F$3001,F1309))</f>
        <v/>
      </c>
      <c r="M1309" s="23" t="str">
        <f aca="false">IF(A1309="","",IF(E1309="","Uncategorized",IF(I1309="Unknown","Unknown category",IF(AND(I1309="Transfer",F1309=""),"Transfer needs ID",IF(AND(F1309&lt;&gt;"",ABS(N(L1309))&gt;0.009),"Unmatched transfer",IF(AND(LEFT(E1309,6)="Rental",K1309="Household"),"Rental row needs property",""))))))</f>
        <v/>
      </c>
    </row>
    <row r="1310" customFormat="false" ht="15" hidden="false" customHeight="false" outlineLevel="0" collapsed="false">
      <c r="A1310" s="21"/>
      <c r="D1310" s="22"/>
      <c r="I1310" s="23" t="str">
        <f aca="false">IF(E1310="","",IFERROR(INDEX(Categories!$A$2:$A$200,MATCH(E1310,Categories!$B$2:$B$200,0)),"Unknown"))</f>
        <v/>
      </c>
      <c r="J1310" s="24" t="str">
        <f aca="false">IF(A1310="","",DATE(YEAR(A1310),MONTH(A1310),1))</f>
        <v/>
      </c>
      <c r="K1310" s="23" t="str">
        <f aca="false">IF(A1310="","",IF(G1310&lt;&gt;"",G1310,IFERROR(INDEX(Accounts!$D$2:$D$40,MATCH(B1310,Accounts!$A$2:$A$40,0)),"Household")))</f>
        <v/>
      </c>
      <c r="L1310" s="25" t="str">
        <f aca="false">IF(F1310="","",SUMIFS($D$2:$D$3001,$F$2:$F$3001,F1310))</f>
        <v/>
      </c>
      <c r="M1310" s="23" t="str">
        <f aca="false">IF(A1310="","",IF(E1310="","Uncategorized",IF(I1310="Unknown","Unknown category",IF(AND(I1310="Transfer",F1310=""),"Transfer needs ID",IF(AND(F1310&lt;&gt;"",ABS(N(L1310))&gt;0.009),"Unmatched transfer",IF(AND(LEFT(E1310,6)="Rental",K1310="Household"),"Rental row needs property",""))))))</f>
        <v/>
      </c>
    </row>
    <row r="1311" customFormat="false" ht="15" hidden="false" customHeight="false" outlineLevel="0" collapsed="false">
      <c r="A1311" s="21"/>
      <c r="D1311" s="22"/>
      <c r="I1311" s="23" t="str">
        <f aca="false">IF(E1311="","",IFERROR(INDEX(Categories!$A$2:$A$200,MATCH(E1311,Categories!$B$2:$B$200,0)),"Unknown"))</f>
        <v/>
      </c>
      <c r="J1311" s="24" t="str">
        <f aca="false">IF(A1311="","",DATE(YEAR(A1311),MONTH(A1311),1))</f>
        <v/>
      </c>
      <c r="K1311" s="23" t="str">
        <f aca="false">IF(A1311="","",IF(G1311&lt;&gt;"",G1311,IFERROR(INDEX(Accounts!$D$2:$D$40,MATCH(B1311,Accounts!$A$2:$A$40,0)),"Household")))</f>
        <v/>
      </c>
      <c r="L1311" s="25" t="str">
        <f aca="false">IF(F1311="","",SUMIFS($D$2:$D$3001,$F$2:$F$3001,F1311))</f>
        <v/>
      </c>
      <c r="M1311" s="23" t="str">
        <f aca="false">IF(A1311="","",IF(E1311="","Uncategorized",IF(I1311="Unknown","Unknown category",IF(AND(I1311="Transfer",F1311=""),"Transfer needs ID",IF(AND(F1311&lt;&gt;"",ABS(N(L1311))&gt;0.009),"Unmatched transfer",IF(AND(LEFT(E1311,6)="Rental",K1311="Household"),"Rental row needs property",""))))))</f>
        <v/>
      </c>
    </row>
    <row r="1312" customFormat="false" ht="15" hidden="false" customHeight="false" outlineLevel="0" collapsed="false">
      <c r="A1312" s="21"/>
      <c r="D1312" s="22"/>
      <c r="I1312" s="23" t="str">
        <f aca="false">IF(E1312="","",IFERROR(INDEX(Categories!$A$2:$A$200,MATCH(E1312,Categories!$B$2:$B$200,0)),"Unknown"))</f>
        <v/>
      </c>
      <c r="J1312" s="24" t="str">
        <f aca="false">IF(A1312="","",DATE(YEAR(A1312),MONTH(A1312),1))</f>
        <v/>
      </c>
      <c r="K1312" s="23" t="str">
        <f aca="false">IF(A1312="","",IF(G1312&lt;&gt;"",G1312,IFERROR(INDEX(Accounts!$D$2:$D$40,MATCH(B1312,Accounts!$A$2:$A$40,0)),"Household")))</f>
        <v/>
      </c>
      <c r="L1312" s="25" t="str">
        <f aca="false">IF(F1312="","",SUMIFS($D$2:$D$3001,$F$2:$F$3001,F1312))</f>
        <v/>
      </c>
      <c r="M1312" s="23" t="str">
        <f aca="false">IF(A1312="","",IF(E1312="","Uncategorized",IF(I1312="Unknown","Unknown category",IF(AND(I1312="Transfer",F1312=""),"Transfer needs ID",IF(AND(F1312&lt;&gt;"",ABS(N(L1312))&gt;0.009),"Unmatched transfer",IF(AND(LEFT(E1312,6)="Rental",K1312="Household"),"Rental row needs property",""))))))</f>
        <v/>
      </c>
    </row>
    <row r="1313" customFormat="false" ht="15" hidden="false" customHeight="false" outlineLevel="0" collapsed="false">
      <c r="A1313" s="21"/>
      <c r="D1313" s="22"/>
      <c r="I1313" s="23" t="str">
        <f aca="false">IF(E1313="","",IFERROR(INDEX(Categories!$A$2:$A$200,MATCH(E1313,Categories!$B$2:$B$200,0)),"Unknown"))</f>
        <v/>
      </c>
      <c r="J1313" s="24" t="str">
        <f aca="false">IF(A1313="","",DATE(YEAR(A1313),MONTH(A1313),1))</f>
        <v/>
      </c>
      <c r="K1313" s="23" t="str">
        <f aca="false">IF(A1313="","",IF(G1313&lt;&gt;"",G1313,IFERROR(INDEX(Accounts!$D$2:$D$40,MATCH(B1313,Accounts!$A$2:$A$40,0)),"Household")))</f>
        <v/>
      </c>
      <c r="L1313" s="25" t="str">
        <f aca="false">IF(F1313="","",SUMIFS($D$2:$D$3001,$F$2:$F$3001,F1313))</f>
        <v/>
      </c>
      <c r="M1313" s="23" t="str">
        <f aca="false">IF(A1313="","",IF(E1313="","Uncategorized",IF(I1313="Unknown","Unknown category",IF(AND(I1313="Transfer",F1313=""),"Transfer needs ID",IF(AND(F1313&lt;&gt;"",ABS(N(L1313))&gt;0.009),"Unmatched transfer",IF(AND(LEFT(E1313,6)="Rental",K1313="Household"),"Rental row needs property",""))))))</f>
        <v/>
      </c>
    </row>
    <row r="1314" customFormat="false" ht="15" hidden="false" customHeight="false" outlineLevel="0" collapsed="false">
      <c r="A1314" s="21"/>
      <c r="D1314" s="22"/>
      <c r="I1314" s="23" t="str">
        <f aca="false">IF(E1314="","",IFERROR(INDEX(Categories!$A$2:$A$200,MATCH(E1314,Categories!$B$2:$B$200,0)),"Unknown"))</f>
        <v/>
      </c>
      <c r="J1314" s="24" t="str">
        <f aca="false">IF(A1314="","",DATE(YEAR(A1314),MONTH(A1314),1))</f>
        <v/>
      </c>
      <c r="K1314" s="23" t="str">
        <f aca="false">IF(A1314="","",IF(G1314&lt;&gt;"",G1314,IFERROR(INDEX(Accounts!$D$2:$D$40,MATCH(B1314,Accounts!$A$2:$A$40,0)),"Household")))</f>
        <v/>
      </c>
      <c r="L1314" s="25" t="str">
        <f aca="false">IF(F1314="","",SUMIFS($D$2:$D$3001,$F$2:$F$3001,F1314))</f>
        <v/>
      </c>
      <c r="M1314" s="23" t="str">
        <f aca="false">IF(A1314="","",IF(E1314="","Uncategorized",IF(I1314="Unknown","Unknown category",IF(AND(I1314="Transfer",F1314=""),"Transfer needs ID",IF(AND(F1314&lt;&gt;"",ABS(N(L1314))&gt;0.009),"Unmatched transfer",IF(AND(LEFT(E1314,6)="Rental",K1314="Household"),"Rental row needs property",""))))))</f>
        <v/>
      </c>
    </row>
    <row r="1315" customFormat="false" ht="15" hidden="false" customHeight="false" outlineLevel="0" collapsed="false">
      <c r="A1315" s="21"/>
      <c r="D1315" s="22"/>
      <c r="I1315" s="23" t="str">
        <f aca="false">IF(E1315="","",IFERROR(INDEX(Categories!$A$2:$A$200,MATCH(E1315,Categories!$B$2:$B$200,0)),"Unknown"))</f>
        <v/>
      </c>
      <c r="J1315" s="24" t="str">
        <f aca="false">IF(A1315="","",DATE(YEAR(A1315),MONTH(A1315),1))</f>
        <v/>
      </c>
      <c r="K1315" s="23" t="str">
        <f aca="false">IF(A1315="","",IF(G1315&lt;&gt;"",G1315,IFERROR(INDEX(Accounts!$D$2:$D$40,MATCH(B1315,Accounts!$A$2:$A$40,0)),"Household")))</f>
        <v/>
      </c>
      <c r="L1315" s="25" t="str">
        <f aca="false">IF(F1315="","",SUMIFS($D$2:$D$3001,$F$2:$F$3001,F1315))</f>
        <v/>
      </c>
      <c r="M1315" s="23" t="str">
        <f aca="false">IF(A1315="","",IF(E1315="","Uncategorized",IF(I1315="Unknown","Unknown category",IF(AND(I1315="Transfer",F1315=""),"Transfer needs ID",IF(AND(F1315&lt;&gt;"",ABS(N(L1315))&gt;0.009),"Unmatched transfer",IF(AND(LEFT(E1315,6)="Rental",K1315="Household"),"Rental row needs property",""))))))</f>
        <v/>
      </c>
    </row>
    <row r="1316" customFormat="false" ht="15" hidden="false" customHeight="false" outlineLevel="0" collapsed="false">
      <c r="A1316" s="21"/>
      <c r="D1316" s="22"/>
      <c r="I1316" s="23" t="str">
        <f aca="false">IF(E1316="","",IFERROR(INDEX(Categories!$A$2:$A$200,MATCH(E1316,Categories!$B$2:$B$200,0)),"Unknown"))</f>
        <v/>
      </c>
      <c r="J1316" s="24" t="str">
        <f aca="false">IF(A1316="","",DATE(YEAR(A1316),MONTH(A1316),1))</f>
        <v/>
      </c>
      <c r="K1316" s="23" t="str">
        <f aca="false">IF(A1316="","",IF(G1316&lt;&gt;"",G1316,IFERROR(INDEX(Accounts!$D$2:$D$40,MATCH(B1316,Accounts!$A$2:$A$40,0)),"Household")))</f>
        <v/>
      </c>
      <c r="L1316" s="25" t="str">
        <f aca="false">IF(F1316="","",SUMIFS($D$2:$D$3001,$F$2:$F$3001,F1316))</f>
        <v/>
      </c>
      <c r="M1316" s="23" t="str">
        <f aca="false">IF(A1316="","",IF(E1316="","Uncategorized",IF(I1316="Unknown","Unknown category",IF(AND(I1316="Transfer",F1316=""),"Transfer needs ID",IF(AND(F1316&lt;&gt;"",ABS(N(L1316))&gt;0.009),"Unmatched transfer",IF(AND(LEFT(E1316,6)="Rental",K1316="Household"),"Rental row needs property",""))))))</f>
        <v/>
      </c>
    </row>
    <row r="1317" customFormat="false" ht="15" hidden="false" customHeight="false" outlineLevel="0" collapsed="false">
      <c r="A1317" s="21"/>
      <c r="D1317" s="22"/>
      <c r="I1317" s="23" t="str">
        <f aca="false">IF(E1317="","",IFERROR(INDEX(Categories!$A$2:$A$200,MATCH(E1317,Categories!$B$2:$B$200,0)),"Unknown"))</f>
        <v/>
      </c>
      <c r="J1317" s="24" t="str">
        <f aca="false">IF(A1317="","",DATE(YEAR(A1317),MONTH(A1317),1))</f>
        <v/>
      </c>
      <c r="K1317" s="23" t="str">
        <f aca="false">IF(A1317="","",IF(G1317&lt;&gt;"",G1317,IFERROR(INDEX(Accounts!$D$2:$D$40,MATCH(B1317,Accounts!$A$2:$A$40,0)),"Household")))</f>
        <v/>
      </c>
      <c r="L1317" s="25" t="str">
        <f aca="false">IF(F1317="","",SUMIFS($D$2:$D$3001,$F$2:$F$3001,F1317))</f>
        <v/>
      </c>
      <c r="M1317" s="23" t="str">
        <f aca="false">IF(A1317="","",IF(E1317="","Uncategorized",IF(I1317="Unknown","Unknown category",IF(AND(I1317="Transfer",F1317=""),"Transfer needs ID",IF(AND(F1317&lt;&gt;"",ABS(N(L1317))&gt;0.009),"Unmatched transfer",IF(AND(LEFT(E1317,6)="Rental",K1317="Household"),"Rental row needs property",""))))))</f>
        <v/>
      </c>
    </row>
    <row r="1318" customFormat="false" ht="15" hidden="false" customHeight="false" outlineLevel="0" collapsed="false">
      <c r="A1318" s="21"/>
      <c r="D1318" s="22"/>
      <c r="I1318" s="23" t="str">
        <f aca="false">IF(E1318="","",IFERROR(INDEX(Categories!$A$2:$A$200,MATCH(E1318,Categories!$B$2:$B$200,0)),"Unknown"))</f>
        <v/>
      </c>
      <c r="J1318" s="24" t="str">
        <f aca="false">IF(A1318="","",DATE(YEAR(A1318),MONTH(A1318),1))</f>
        <v/>
      </c>
      <c r="K1318" s="23" t="str">
        <f aca="false">IF(A1318="","",IF(G1318&lt;&gt;"",G1318,IFERROR(INDEX(Accounts!$D$2:$D$40,MATCH(B1318,Accounts!$A$2:$A$40,0)),"Household")))</f>
        <v/>
      </c>
      <c r="L1318" s="25" t="str">
        <f aca="false">IF(F1318="","",SUMIFS($D$2:$D$3001,$F$2:$F$3001,F1318))</f>
        <v/>
      </c>
      <c r="M1318" s="23" t="str">
        <f aca="false">IF(A1318="","",IF(E1318="","Uncategorized",IF(I1318="Unknown","Unknown category",IF(AND(I1318="Transfer",F1318=""),"Transfer needs ID",IF(AND(F1318&lt;&gt;"",ABS(N(L1318))&gt;0.009),"Unmatched transfer",IF(AND(LEFT(E1318,6)="Rental",K1318="Household"),"Rental row needs property",""))))))</f>
        <v/>
      </c>
    </row>
    <row r="1319" customFormat="false" ht="15" hidden="false" customHeight="false" outlineLevel="0" collapsed="false">
      <c r="A1319" s="21"/>
      <c r="D1319" s="22"/>
      <c r="I1319" s="23" t="str">
        <f aca="false">IF(E1319="","",IFERROR(INDEX(Categories!$A$2:$A$200,MATCH(E1319,Categories!$B$2:$B$200,0)),"Unknown"))</f>
        <v/>
      </c>
      <c r="J1319" s="24" t="str">
        <f aca="false">IF(A1319="","",DATE(YEAR(A1319),MONTH(A1319),1))</f>
        <v/>
      </c>
      <c r="K1319" s="23" t="str">
        <f aca="false">IF(A1319="","",IF(G1319&lt;&gt;"",G1319,IFERROR(INDEX(Accounts!$D$2:$D$40,MATCH(B1319,Accounts!$A$2:$A$40,0)),"Household")))</f>
        <v/>
      </c>
      <c r="L1319" s="25" t="str">
        <f aca="false">IF(F1319="","",SUMIFS($D$2:$D$3001,$F$2:$F$3001,F1319))</f>
        <v/>
      </c>
      <c r="M1319" s="23" t="str">
        <f aca="false">IF(A1319="","",IF(E1319="","Uncategorized",IF(I1319="Unknown","Unknown category",IF(AND(I1319="Transfer",F1319=""),"Transfer needs ID",IF(AND(F1319&lt;&gt;"",ABS(N(L1319))&gt;0.009),"Unmatched transfer",IF(AND(LEFT(E1319,6)="Rental",K1319="Household"),"Rental row needs property",""))))))</f>
        <v/>
      </c>
    </row>
    <row r="1320" customFormat="false" ht="15" hidden="false" customHeight="false" outlineLevel="0" collapsed="false">
      <c r="A1320" s="21"/>
      <c r="D1320" s="22"/>
      <c r="I1320" s="23" t="str">
        <f aca="false">IF(E1320="","",IFERROR(INDEX(Categories!$A$2:$A$200,MATCH(E1320,Categories!$B$2:$B$200,0)),"Unknown"))</f>
        <v/>
      </c>
      <c r="J1320" s="24" t="str">
        <f aca="false">IF(A1320="","",DATE(YEAR(A1320),MONTH(A1320),1))</f>
        <v/>
      </c>
      <c r="K1320" s="23" t="str">
        <f aca="false">IF(A1320="","",IF(G1320&lt;&gt;"",G1320,IFERROR(INDEX(Accounts!$D$2:$D$40,MATCH(B1320,Accounts!$A$2:$A$40,0)),"Household")))</f>
        <v/>
      </c>
      <c r="L1320" s="25" t="str">
        <f aca="false">IF(F1320="","",SUMIFS($D$2:$D$3001,$F$2:$F$3001,F1320))</f>
        <v/>
      </c>
      <c r="M1320" s="23" t="str">
        <f aca="false">IF(A1320="","",IF(E1320="","Uncategorized",IF(I1320="Unknown","Unknown category",IF(AND(I1320="Transfer",F1320=""),"Transfer needs ID",IF(AND(F1320&lt;&gt;"",ABS(N(L1320))&gt;0.009),"Unmatched transfer",IF(AND(LEFT(E1320,6)="Rental",K1320="Household"),"Rental row needs property",""))))))</f>
        <v/>
      </c>
    </row>
    <row r="1321" customFormat="false" ht="15" hidden="false" customHeight="false" outlineLevel="0" collapsed="false">
      <c r="A1321" s="21"/>
      <c r="D1321" s="22"/>
      <c r="I1321" s="23" t="str">
        <f aca="false">IF(E1321="","",IFERROR(INDEX(Categories!$A$2:$A$200,MATCH(E1321,Categories!$B$2:$B$200,0)),"Unknown"))</f>
        <v/>
      </c>
      <c r="J1321" s="24" t="str">
        <f aca="false">IF(A1321="","",DATE(YEAR(A1321),MONTH(A1321),1))</f>
        <v/>
      </c>
      <c r="K1321" s="23" t="str">
        <f aca="false">IF(A1321="","",IF(G1321&lt;&gt;"",G1321,IFERROR(INDEX(Accounts!$D$2:$D$40,MATCH(B1321,Accounts!$A$2:$A$40,0)),"Household")))</f>
        <v/>
      </c>
      <c r="L1321" s="25" t="str">
        <f aca="false">IF(F1321="","",SUMIFS($D$2:$D$3001,$F$2:$F$3001,F1321))</f>
        <v/>
      </c>
      <c r="M1321" s="23" t="str">
        <f aca="false">IF(A1321="","",IF(E1321="","Uncategorized",IF(I1321="Unknown","Unknown category",IF(AND(I1321="Transfer",F1321=""),"Transfer needs ID",IF(AND(F1321&lt;&gt;"",ABS(N(L1321))&gt;0.009),"Unmatched transfer",IF(AND(LEFT(E1321,6)="Rental",K1321="Household"),"Rental row needs property",""))))))</f>
        <v/>
      </c>
    </row>
    <row r="1322" customFormat="false" ht="15" hidden="false" customHeight="false" outlineLevel="0" collapsed="false">
      <c r="A1322" s="21"/>
      <c r="D1322" s="22"/>
      <c r="I1322" s="23" t="str">
        <f aca="false">IF(E1322="","",IFERROR(INDEX(Categories!$A$2:$A$200,MATCH(E1322,Categories!$B$2:$B$200,0)),"Unknown"))</f>
        <v/>
      </c>
      <c r="J1322" s="24" t="str">
        <f aca="false">IF(A1322="","",DATE(YEAR(A1322),MONTH(A1322),1))</f>
        <v/>
      </c>
      <c r="K1322" s="23" t="str">
        <f aca="false">IF(A1322="","",IF(G1322&lt;&gt;"",G1322,IFERROR(INDEX(Accounts!$D$2:$D$40,MATCH(B1322,Accounts!$A$2:$A$40,0)),"Household")))</f>
        <v/>
      </c>
      <c r="L1322" s="25" t="str">
        <f aca="false">IF(F1322="","",SUMIFS($D$2:$D$3001,$F$2:$F$3001,F1322))</f>
        <v/>
      </c>
      <c r="M1322" s="23" t="str">
        <f aca="false">IF(A1322="","",IF(E1322="","Uncategorized",IF(I1322="Unknown","Unknown category",IF(AND(I1322="Transfer",F1322=""),"Transfer needs ID",IF(AND(F1322&lt;&gt;"",ABS(N(L1322))&gt;0.009),"Unmatched transfer",IF(AND(LEFT(E1322,6)="Rental",K1322="Household"),"Rental row needs property",""))))))</f>
        <v/>
      </c>
    </row>
    <row r="1323" customFormat="false" ht="15" hidden="false" customHeight="false" outlineLevel="0" collapsed="false">
      <c r="A1323" s="21"/>
      <c r="D1323" s="22"/>
      <c r="I1323" s="23" t="str">
        <f aca="false">IF(E1323="","",IFERROR(INDEX(Categories!$A$2:$A$200,MATCH(E1323,Categories!$B$2:$B$200,0)),"Unknown"))</f>
        <v/>
      </c>
      <c r="J1323" s="24" t="str">
        <f aca="false">IF(A1323="","",DATE(YEAR(A1323),MONTH(A1323),1))</f>
        <v/>
      </c>
      <c r="K1323" s="23" t="str">
        <f aca="false">IF(A1323="","",IF(G1323&lt;&gt;"",G1323,IFERROR(INDEX(Accounts!$D$2:$D$40,MATCH(B1323,Accounts!$A$2:$A$40,0)),"Household")))</f>
        <v/>
      </c>
      <c r="L1323" s="25" t="str">
        <f aca="false">IF(F1323="","",SUMIFS($D$2:$D$3001,$F$2:$F$3001,F1323))</f>
        <v/>
      </c>
      <c r="M1323" s="23" t="str">
        <f aca="false">IF(A1323="","",IF(E1323="","Uncategorized",IF(I1323="Unknown","Unknown category",IF(AND(I1323="Transfer",F1323=""),"Transfer needs ID",IF(AND(F1323&lt;&gt;"",ABS(N(L1323))&gt;0.009),"Unmatched transfer",IF(AND(LEFT(E1323,6)="Rental",K1323="Household"),"Rental row needs property",""))))))</f>
        <v/>
      </c>
    </row>
    <row r="1324" customFormat="false" ht="15" hidden="false" customHeight="false" outlineLevel="0" collapsed="false">
      <c r="A1324" s="21"/>
      <c r="D1324" s="22"/>
      <c r="I1324" s="23" t="str">
        <f aca="false">IF(E1324="","",IFERROR(INDEX(Categories!$A$2:$A$200,MATCH(E1324,Categories!$B$2:$B$200,0)),"Unknown"))</f>
        <v/>
      </c>
      <c r="J1324" s="24" t="str">
        <f aca="false">IF(A1324="","",DATE(YEAR(A1324),MONTH(A1324),1))</f>
        <v/>
      </c>
      <c r="K1324" s="23" t="str">
        <f aca="false">IF(A1324="","",IF(G1324&lt;&gt;"",G1324,IFERROR(INDEX(Accounts!$D$2:$D$40,MATCH(B1324,Accounts!$A$2:$A$40,0)),"Household")))</f>
        <v/>
      </c>
      <c r="L1324" s="25" t="str">
        <f aca="false">IF(F1324="","",SUMIFS($D$2:$D$3001,$F$2:$F$3001,F1324))</f>
        <v/>
      </c>
      <c r="M1324" s="23" t="str">
        <f aca="false">IF(A1324="","",IF(E1324="","Uncategorized",IF(I1324="Unknown","Unknown category",IF(AND(I1324="Transfer",F1324=""),"Transfer needs ID",IF(AND(F1324&lt;&gt;"",ABS(N(L1324))&gt;0.009),"Unmatched transfer",IF(AND(LEFT(E1324,6)="Rental",K1324="Household"),"Rental row needs property",""))))))</f>
        <v/>
      </c>
    </row>
    <row r="1325" customFormat="false" ht="15" hidden="false" customHeight="false" outlineLevel="0" collapsed="false">
      <c r="A1325" s="21"/>
      <c r="D1325" s="22"/>
      <c r="I1325" s="23" t="str">
        <f aca="false">IF(E1325="","",IFERROR(INDEX(Categories!$A$2:$A$200,MATCH(E1325,Categories!$B$2:$B$200,0)),"Unknown"))</f>
        <v/>
      </c>
      <c r="J1325" s="24" t="str">
        <f aca="false">IF(A1325="","",DATE(YEAR(A1325),MONTH(A1325),1))</f>
        <v/>
      </c>
      <c r="K1325" s="23" t="str">
        <f aca="false">IF(A1325="","",IF(G1325&lt;&gt;"",G1325,IFERROR(INDEX(Accounts!$D$2:$D$40,MATCH(B1325,Accounts!$A$2:$A$40,0)),"Household")))</f>
        <v/>
      </c>
      <c r="L1325" s="25" t="str">
        <f aca="false">IF(F1325="","",SUMIFS($D$2:$D$3001,$F$2:$F$3001,F1325))</f>
        <v/>
      </c>
      <c r="M1325" s="23" t="str">
        <f aca="false">IF(A1325="","",IF(E1325="","Uncategorized",IF(I1325="Unknown","Unknown category",IF(AND(I1325="Transfer",F1325=""),"Transfer needs ID",IF(AND(F1325&lt;&gt;"",ABS(N(L1325))&gt;0.009),"Unmatched transfer",IF(AND(LEFT(E1325,6)="Rental",K1325="Household"),"Rental row needs property",""))))))</f>
        <v/>
      </c>
    </row>
    <row r="1326" customFormat="false" ht="15" hidden="false" customHeight="false" outlineLevel="0" collapsed="false">
      <c r="A1326" s="21"/>
      <c r="D1326" s="22"/>
      <c r="I1326" s="23" t="str">
        <f aca="false">IF(E1326="","",IFERROR(INDEX(Categories!$A$2:$A$200,MATCH(E1326,Categories!$B$2:$B$200,0)),"Unknown"))</f>
        <v/>
      </c>
      <c r="J1326" s="24" t="str">
        <f aca="false">IF(A1326="","",DATE(YEAR(A1326),MONTH(A1326),1))</f>
        <v/>
      </c>
      <c r="K1326" s="23" t="str">
        <f aca="false">IF(A1326="","",IF(G1326&lt;&gt;"",G1326,IFERROR(INDEX(Accounts!$D$2:$D$40,MATCH(B1326,Accounts!$A$2:$A$40,0)),"Household")))</f>
        <v/>
      </c>
      <c r="L1326" s="25" t="str">
        <f aca="false">IF(F1326="","",SUMIFS($D$2:$D$3001,$F$2:$F$3001,F1326))</f>
        <v/>
      </c>
      <c r="M1326" s="23" t="str">
        <f aca="false">IF(A1326="","",IF(E1326="","Uncategorized",IF(I1326="Unknown","Unknown category",IF(AND(I1326="Transfer",F1326=""),"Transfer needs ID",IF(AND(F1326&lt;&gt;"",ABS(N(L1326))&gt;0.009),"Unmatched transfer",IF(AND(LEFT(E1326,6)="Rental",K1326="Household"),"Rental row needs property",""))))))</f>
        <v/>
      </c>
    </row>
    <row r="1327" customFormat="false" ht="15" hidden="false" customHeight="false" outlineLevel="0" collapsed="false">
      <c r="A1327" s="21"/>
      <c r="D1327" s="22"/>
      <c r="I1327" s="23" t="str">
        <f aca="false">IF(E1327="","",IFERROR(INDEX(Categories!$A$2:$A$200,MATCH(E1327,Categories!$B$2:$B$200,0)),"Unknown"))</f>
        <v/>
      </c>
      <c r="J1327" s="24" t="str">
        <f aca="false">IF(A1327="","",DATE(YEAR(A1327),MONTH(A1327),1))</f>
        <v/>
      </c>
      <c r="K1327" s="23" t="str">
        <f aca="false">IF(A1327="","",IF(G1327&lt;&gt;"",G1327,IFERROR(INDEX(Accounts!$D$2:$D$40,MATCH(B1327,Accounts!$A$2:$A$40,0)),"Household")))</f>
        <v/>
      </c>
      <c r="L1327" s="25" t="str">
        <f aca="false">IF(F1327="","",SUMIFS($D$2:$D$3001,$F$2:$F$3001,F1327))</f>
        <v/>
      </c>
      <c r="M1327" s="23" t="str">
        <f aca="false">IF(A1327="","",IF(E1327="","Uncategorized",IF(I1327="Unknown","Unknown category",IF(AND(I1327="Transfer",F1327=""),"Transfer needs ID",IF(AND(F1327&lt;&gt;"",ABS(N(L1327))&gt;0.009),"Unmatched transfer",IF(AND(LEFT(E1327,6)="Rental",K1327="Household"),"Rental row needs property",""))))))</f>
        <v/>
      </c>
    </row>
    <row r="1328" customFormat="false" ht="15" hidden="false" customHeight="false" outlineLevel="0" collapsed="false">
      <c r="A1328" s="21"/>
      <c r="D1328" s="22"/>
      <c r="I1328" s="23" t="str">
        <f aca="false">IF(E1328="","",IFERROR(INDEX(Categories!$A$2:$A$200,MATCH(E1328,Categories!$B$2:$B$200,0)),"Unknown"))</f>
        <v/>
      </c>
      <c r="J1328" s="24" t="str">
        <f aca="false">IF(A1328="","",DATE(YEAR(A1328),MONTH(A1328),1))</f>
        <v/>
      </c>
      <c r="K1328" s="23" t="str">
        <f aca="false">IF(A1328="","",IF(G1328&lt;&gt;"",G1328,IFERROR(INDEX(Accounts!$D$2:$D$40,MATCH(B1328,Accounts!$A$2:$A$40,0)),"Household")))</f>
        <v/>
      </c>
      <c r="L1328" s="25" t="str">
        <f aca="false">IF(F1328="","",SUMIFS($D$2:$D$3001,$F$2:$F$3001,F1328))</f>
        <v/>
      </c>
      <c r="M1328" s="23" t="str">
        <f aca="false">IF(A1328="","",IF(E1328="","Uncategorized",IF(I1328="Unknown","Unknown category",IF(AND(I1328="Transfer",F1328=""),"Transfer needs ID",IF(AND(F1328&lt;&gt;"",ABS(N(L1328))&gt;0.009),"Unmatched transfer",IF(AND(LEFT(E1328,6)="Rental",K1328="Household"),"Rental row needs property",""))))))</f>
        <v/>
      </c>
    </row>
    <row r="1329" customFormat="false" ht="15" hidden="false" customHeight="false" outlineLevel="0" collapsed="false">
      <c r="A1329" s="21"/>
      <c r="D1329" s="22"/>
      <c r="I1329" s="23" t="str">
        <f aca="false">IF(E1329="","",IFERROR(INDEX(Categories!$A$2:$A$200,MATCH(E1329,Categories!$B$2:$B$200,0)),"Unknown"))</f>
        <v/>
      </c>
      <c r="J1329" s="24" t="str">
        <f aca="false">IF(A1329="","",DATE(YEAR(A1329),MONTH(A1329),1))</f>
        <v/>
      </c>
      <c r="K1329" s="23" t="str">
        <f aca="false">IF(A1329="","",IF(G1329&lt;&gt;"",G1329,IFERROR(INDEX(Accounts!$D$2:$D$40,MATCH(B1329,Accounts!$A$2:$A$40,0)),"Household")))</f>
        <v/>
      </c>
      <c r="L1329" s="25" t="str">
        <f aca="false">IF(F1329="","",SUMIFS($D$2:$D$3001,$F$2:$F$3001,F1329))</f>
        <v/>
      </c>
      <c r="M1329" s="23" t="str">
        <f aca="false">IF(A1329="","",IF(E1329="","Uncategorized",IF(I1329="Unknown","Unknown category",IF(AND(I1329="Transfer",F1329=""),"Transfer needs ID",IF(AND(F1329&lt;&gt;"",ABS(N(L1329))&gt;0.009),"Unmatched transfer",IF(AND(LEFT(E1329,6)="Rental",K1329="Household"),"Rental row needs property",""))))))</f>
        <v/>
      </c>
    </row>
    <row r="1330" customFormat="false" ht="15" hidden="false" customHeight="false" outlineLevel="0" collapsed="false">
      <c r="A1330" s="21"/>
      <c r="D1330" s="22"/>
      <c r="I1330" s="23" t="str">
        <f aca="false">IF(E1330="","",IFERROR(INDEX(Categories!$A$2:$A$200,MATCH(E1330,Categories!$B$2:$B$200,0)),"Unknown"))</f>
        <v/>
      </c>
      <c r="J1330" s="24" t="str">
        <f aca="false">IF(A1330="","",DATE(YEAR(A1330),MONTH(A1330),1))</f>
        <v/>
      </c>
      <c r="K1330" s="23" t="str">
        <f aca="false">IF(A1330="","",IF(G1330&lt;&gt;"",G1330,IFERROR(INDEX(Accounts!$D$2:$D$40,MATCH(B1330,Accounts!$A$2:$A$40,0)),"Household")))</f>
        <v/>
      </c>
      <c r="L1330" s="25" t="str">
        <f aca="false">IF(F1330="","",SUMIFS($D$2:$D$3001,$F$2:$F$3001,F1330))</f>
        <v/>
      </c>
      <c r="M1330" s="23" t="str">
        <f aca="false">IF(A1330="","",IF(E1330="","Uncategorized",IF(I1330="Unknown","Unknown category",IF(AND(I1330="Transfer",F1330=""),"Transfer needs ID",IF(AND(F1330&lt;&gt;"",ABS(N(L1330))&gt;0.009),"Unmatched transfer",IF(AND(LEFT(E1330,6)="Rental",K1330="Household"),"Rental row needs property",""))))))</f>
        <v/>
      </c>
    </row>
    <row r="1331" customFormat="false" ht="15" hidden="false" customHeight="false" outlineLevel="0" collapsed="false">
      <c r="A1331" s="21"/>
      <c r="D1331" s="22"/>
      <c r="I1331" s="23" t="str">
        <f aca="false">IF(E1331="","",IFERROR(INDEX(Categories!$A$2:$A$200,MATCH(E1331,Categories!$B$2:$B$200,0)),"Unknown"))</f>
        <v/>
      </c>
      <c r="J1331" s="24" t="str">
        <f aca="false">IF(A1331="","",DATE(YEAR(A1331),MONTH(A1331),1))</f>
        <v/>
      </c>
      <c r="K1331" s="23" t="str">
        <f aca="false">IF(A1331="","",IF(G1331&lt;&gt;"",G1331,IFERROR(INDEX(Accounts!$D$2:$D$40,MATCH(B1331,Accounts!$A$2:$A$40,0)),"Household")))</f>
        <v/>
      </c>
      <c r="L1331" s="25" t="str">
        <f aca="false">IF(F1331="","",SUMIFS($D$2:$D$3001,$F$2:$F$3001,F1331))</f>
        <v/>
      </c>
      <c r="M1331" s="23" t="str">
        <f aca="false">IF(A1331="","",IF(E1331="","Uncategorized",IF(I1331="Unknown","Unknown category",IF(AND(I1331="Transfer",F1331=""),"Transfer needs ID",IF(AND(F1331&lt;&gt;"",ABS(N(L1331))&gt;0.009),"Unmatched transfer",IF(AND(LEFT(E1331,6)="Rental",K1331="Household"),"Rental row needs property",""))))))</f>
        <v/>
      </c>
    </row>
    <row r="1332" customFormat="false" ht="15" hidden="false" customHeight="false" outlineLevel="0" collapsed="false">
      <c r="A1332" s="21"/>
      <c r="D1332" s="22"/>
      <c r="I1332" s="23" t="str">
        <f aca="false">IF(E1332="","",IFERROR(INDEX(Categories!$A$2:$A$200,MATCH(E1332,Categories!$B$2:$B$200,0)),"Unknown"))</f>
        <v/>
      </c>
      <c r="J1332" s="24" t="str">
        <f aca="false">IF(A1332="","",DATE(YEAR(A1332),MONTH(A1332),1))</f>
        <v/>
      </c>
      <c r="K1332" s="23" t="str">
        <f aca="false">IF(A1332="","",IF(G1332&lt;&gt;"",G1332,IFERROR(INDEX(Accounts!$D$2:$D$40,MATCH(B1332,Accounts!$A$2:$A$40,0)),"Household")))</f>
        <v/>
      </c>
      <c r="L1332" s="25" t="str">
        <f aca="false">IF(F1332="","",SUMIFS($D$2:$D$3001,$F$2:$F$3001,F1332))</f>
        <v/>
      </c>
      <c r="M1332" s="23" t="str">
        <f aca="false">IF(A1332="","",IF(E1332="","Uncategorized",IF(I1332="Unknown","Unknown category",IF(AND(I1332="Transfer",F1332=""),"Transfer needs ID",IF(AND(F1332&lt;&gt;"",ABS(N(L1332))&gt;0.009),"Unmatched transfer",IF(AND(LEFT(E1332,6)="Rental",K1332="Household"),"Rental row needs property",""))))))</f>
        <v/>
      </c>
    </row>
    <row r="1333" customFormat="false" ht="15" hidden="false" customHeight="false" outlineLevel="0" collapsed="false">
      <c r="A1333" s="21"/>
      <c r="D1333" s="22"/>
      <c r="I1333" s="23" t="str">
        <f aca="false">IF(E1333="","",IFERROR(INDEX(Categories!$A$2:$A$200,MATCH(E1333,Categories!$B$2:$B$200,0)),"Unknown"))</f>
        <v/>
      </c>
      <c r="J1333" s="24" t="str">
        <f aca="false">IF(A1333="","",DATE(YEAR(A1333),MONTH(A1333),1))</f>
        <v/>
      </c>
      <c r="K1333" s="23" t="str">
        <f aca="false">IF(A1333="","",IF(G1333&lt;&gt;"",G1333,IFERROR(INDEX(Accounts!$D$2:$D$40,MATCH(B1333,Accounts!$A$2:$A$40,0)),"Household")))</f>
        <v/>
      </c>
      <c r="L1333" s="25" t="str">
        <f aca="false">IF(F1333="","",SUMIFS($D$2:$D$3001,$F$2:$F$3001,F1333))</f>
        <v/>
      </c>
      <c r="M1333" s="23" t="str">
        <f aca="false">IF(A1333="","",IF(E1333="","Uncategorized",IF(I1333="Unknown","Unknown category",IF(AND(I1333="Transfer",F1333=""),"Transfer needs ID",IF(AND(F1333&lt;&gt;"",ABS(N(L1333))&gt;0.009),"Unmatched transfer",IF(AND(LEFT(E1333,6)="Rental",K1333="Household"),"Rental row needs property",""))))))</f>
        <v/>
      </c>
    </row>
    <row r="1334" customFormat="false" ht="15" hidden="false" customHeight="false" outlineLevel="0" collapsed="false">
      <c r="A1334" s="21"/>
      <c r="D1334" s="22"/>
      <c r="I1334" s="23" t="str">
        <f aca="false">IF(E1334="","",IFERROR(INDEX(Categories!$A$2:$A$200,MATCH(E1334,Categories!$B$2:$B$200,0)),"Unknown"))</f>
        <v/>
      </c>
      <c r="J1334" s="24" t="str">
        <f aca="false">IF(A1334="","",DATE(YEAR(A1334),MONTH(A1334),1))</f>
        <v/>
      </c>
      <c r="K1334" s="23" t="str">
        <f aca="false">IF(A1334="","",IF(G1334&lt;&gt;"",G1334,IFERROR(INDEX(Accounts!$D$2:$D$40,MATCH(B1334,Accounts!$A$2:$A$40,0)),"Household")))</f>
        <v/>
      </c>
      <c r="L1334" s="25" t="str">
        <f aca="false">IF(F1334="","",SUMIFS($D$2:$D$3001,$F$2:$F$3001,F1334))</f>
        <v/>
      </c>
      <c r="M1334" s="23" t="str">
        <f aca="false">IF(A1334="","",IF(E1334="","Uncategorized",IF(I1334="Unknown","Unknown category",IF(AND(I1334="Transfer",F1334=""),"Transfer needs ID",IF(AND(F1334&lt;&gt;"",ABS(N(L1334))&gt;0.009),"Unmatched transfer",IF(AND(LEFT(E1334,6)="Rental",K1334="Household"),"Rental row needs property",""))))))</f>
        <v/>
      </c>
    </row>
    <row r="1335" customFormat="false" ht="15" hidden="false" customHeight="false" outlineLevel="0" collapsed="false">
      <c r="A1335" s="21"/>
      <c r="D1335" s="22"/>
      <c r="I1335" s="23" t="str">
        <f aca="false">IF(E1335="","",IFERROR(INDEX(Categories!$A$2:$A$200,MATCH(E1335,Categories!$B$2:$B$200,0)),"Unknown"))</f>
        <v/>
      </c>
      <c r="J1335" s="24" t="str">
        <f aca="false">IF(A1335="","",DATE(YEAR(A1335),MONTH(A1335),1))</f>
        <v/>
      </c>
      <c r="K1335" s="23" t="str">
        <f aca="false">IF(A1335="","",IF(G1335&lt;&gt;"",G1335,IFERROR(INDEX(Accounts!$D$2:$D$40,MATCH(B1335,Accounts!$A$2:$A$40,0)),"Household")))</f>
        <v/>
      </c>
      <c r="L1335" s="25" t="str">
        <f aca="false">IF(F1335="","",SUMIFS($D$2:$D$3001,$F$2:$F$3001,F1335))</f>
        <v/>
      </c>
      <c r="M1335" s="23" t="str">
        <f aca="false">IF(A1335="","",IF(E1335="","Uncategorized",IF(I1335="Unknown","Unknown category",IF(AND(I1335="Transfer",F1335=""),"Transfer needs ID",IF(AND(F1335&lt;&gt;"",ABS(N(L1335))&gt;0.009),"Unmatched transfer",IF(AND(LEFT(E1335,6)="Rental",K1335="Household"),"Rental row needs property",""))))))</f>
        <v/>
      </c>
    </row>
    <row r="1336" customFormat="false" ht="15" hidden="false" customHeight="false" outlineLevel="0" collapsed="false">
      <c r="A1336" s="21"/>
      <c r="D1336" s="22"/>
      <c r="I1336" s="23" t="str">
        <f aca="false">IF(E1336="","",IFERROR(INDEX(Categories!$A$2:$A$200,MATCH(E1336,Categories!$B$2:$B$200,0)),"Unknown"))</f>
        <v/>
      </c>
      <c r="J1336" s="24" t="str">
        <f aca="false">IF(A1336="","",DATE(YEAR(A1336),MONTH(A1336),1))</f>
        <v/>
      </c>
      <c r="K1336" s="23" t="str">
        <f aca="false">IF(A1336="","",IF(G1336&lt;&gt;"",G1336,IFERROR(INDEX(Accounts!$D$2:$D$40,MATCH(B1336,Accounts!$A$2:$A$40,0)),"Household")))</f>
        <v/>
      </c>
      <c r="L1336" s="25" t="str">
        <f aca="false">IF(F1336="","",SUMIFS($D$2:$D$3001,$F$2:$F$3001,F1336))</f>
        <v/>
      </c>
      <c r="M1336" s="23" t="str">
        <f aca="false">IF(A1336="","",IF(E1336="","Uncategorized",IF(I1336="Unknown","Unknown category",IF(AND(I1336="Transfer",F1336=""),"Transfer needs ID",IF(AND(F1336&lt;&gt;"",ABS(N(L1336))&gt;0.009),"Unmatched transfer",IF(AND(LEFT(E1336,6)="Rental",K1336="Household"),"Rental row needs property",""))))))</f>
        <v/>
      </c>
    </row>
    <row r="1337" customFormat="false" ht="15" hidden="false" customHeight="false" outlineLevel="0" collapsed="false">
      <c r="A1337" s="21"/>
      <c r="D1337" s="22"/>
      <c r="I1337" s="23" t="str">
        <f aca="false">IF(E1337="","",IFERROR(INDEX(Categories!$A$2:$A$200,MATCH(E1337,Categories!$B$2:$B$200,0)),"Unknown"))</f>
        <v/>
      </c>
      <c r="J1337" s="24" t="str">
        <f aca="false">IF(A1337="","",DATE(YEAR(A1337),MONTH(A1337),1))</f>
        <v/>
      </c>
      <c r="K1337" s="23" t="str">
        <f aca="false">IF(A1337="","",IF(G1337&lt;&gt;"",G1337,IFERROR(INDEX(Accounts!$D$2:$D$40,MATCH(B1337,Accounts!$A$2:$A$40,0)),"Household")))</f>
        <v/>
      </c>
      <c r="L1337" s="25" t="str">
        <f aca="false">IF(F1337="","",SUMIFS($D$2:$D$3001,$F$2:$F$3001,F1337))</f>
        <v/>
      </c>
      <c r="M1337" s="23" t="str">
        <f aca="false">IF(A1337="","",IF(E1337="","Uncategorized",IF(I1337="Unknown","Unknown category",IF(AND(I1337="Transfer",F1337=""),"Transfer needs ID",IF(AND(F1337&lt;&gt;"",ABS(N(L1337))&gt;0.009),"Unmatched transfer",IF(AND(LEFT(E1337,6)="Rental",K1337="Household"),"Rental row needs property",""))))))</f>
        <v/>
      </c>
    </row>
    <row r="1338" customFormat="false" ht="15" hidden="false" customHeight="false" outlineLevel="0" collapsed="false">
      <c r="A1338" s="21"/>
      <c r="D1338" s="22"/>
      <c r="I1338" s="23" t="str">
        <f aca="false">IF(E1338="","",IFERROR(INDEX(Categories!$A$2:$A$200,MATCH(E1338,Categories!$B$2:$B$200,0)),"Unknown"))</f>
        <v/>
      </c>
      <c r="J1338" s="24" t="str">
        <f aca="false">IF(A1338="","",DATE(YEAR(A1338),MONTH(A1338),1))</f>
        <v/>
      </c>
      <c r="K1338" s="23" t="str">
        <f aca="false">IF(A1338="","",IF(G1338&lt;&gt;"",G1338,IFERROR(INDEX(Accounts!$D$2:$D$40,MATCH(B1338,Accounts!$A$2:$A$40,0)),"Household")))</f>
        <v/>
      </c>
      <c r="L1338" s="25" t="str">
        <f aca="false">IF(F1338="","",SUMIFS($D$2:$D$3001,$F$2:$F$3001,F1338))</f>
        <v/>
      </c>
      <c r="M1338" s="23" t="str">
        <f aca="false">IF(A1338="","",IF(E1338="","Uncategorized",IF(I1338="Unknown","Unknown category",IF(AND(I1338="Transfer",F1338=""),"Transfer needs ID",IF(AND(F1338&lt;&gt;"",ABS(N(L1338))&gt;0.009),"Unmatched transfer",IF(AND(LEFT(E1338,6)="Rental",K1338="Household"),"Rental row needs property",""))))))</f>
        <v/>
      </c>
    </row>
    <row r="1339" customFormat="false" ht="15" hidden="false" customHeight="false" outlineLevel="0" collapsed="false">
      <c r="A1339" s="21"/>
      <c r="D1339" s="22"/>
      <c r="I1339" s="23" t="str">
        <f aca="false">IF(E1339="","",IFERROR(INDEX(Categories!$A$2:$A$200,MATCH(E1339,Categories!$B$2:$B$200,0)),"Unknown"))</f>
        <v/>
      </c>
      <c r="J1339" s="24" t="str">
        <f aca="false">IF(A1339="","",DATE(YEAR(A1339),MONTH(A1339),1))</f>
        <v/>
      </c>
      <c r="K1339" s="23" t="str">
        <f aca="false">IF(A1339="","",IF(G1339&lt;&gt;"",G1339,IFERROR(INDEX(Accounts!$D$2:$D$40,MATCH(B1339,Accounts!$A$2:$A$40,0)),"Household")))</f>
        <v/>
      </c>
      <c r="L1339" s="25" t="str">
        <f aca="false">IF(F1339="","",SUMIFS($D$2:$D$3001,$F$2:$F$3001,F1339))</f>
        <v/>
      </c>
      <c r="M1339" s="23" t="str">
        <f aca="false">IF(A1339="","",IF(E1339="","Uncategorized",IF(I1339="Unknown","Unknown category",IF(AND(I1339="Transfer",F1339=""),"Transfer needs ID",IF(AND(F1339&lt;&gt;"",ABS(N(L1339))&gt;0.009),"Unmatched transfer",IF(AND(LEFT(E1339,6)="Rental",K1339="Household"),"Rental row needs property",""))))))</f>
        <v/>
      </c>
    </row>
    <row r="1340" customFormat="false" ht="15" hidden="false" customHeight="false" outlineLevel="0" collapsed="false">
      <c r="A1340" s="21"/>
      <c r="D1340" s="22"/>
      <c r="I1340" s="23" t="str">
        <f aca="false">IF(E1340="","",IFERROR(INDEX(Categories!$A$2:$A$200,MATCH(E1340,Categories!$B$2:$B$200,0)),"Unknown"))</f>
        <v/>
      </c>
      <c r="J1340" s="24" t="str">
        <f aca="false">IF(A1340="","",DATE(YEAR(A1340),MONTH(A1340),1))</f>
        <v/>
      </c>
      <c r="K1340" s="23" t="str">
        <f aca="false">IF(A1340="","",IF(G1340&lt;&gt;"",G1340,IFERROR(INDEX(Accounts!$D$2:$D$40,MATCH(B1340,Accounts!$A$2:$A$40,0)),"Household")))</f>
        <v/>
      </c>
      <c r="L1340" s="25" t="str">
        <f aca="false">IF(F1340="","",SUMIFS($D$2:$D$3001,$F$2:$F$3001,F1340))</f>
        <v/>
      </c>
      <c r="M1340" s="23" t="str">
        <f aca="false">IF(A1340="","",IF(E1340="","Uncategorized",IF(I1340="Unknown","Unknown category",IF(AND(I1340="Transfer",F1340=""),"Transfer needs ID",IF(AND(F1340&lt;&gt;"",ABS(N(L1340))&gt;0.009),"Unmatched transfer",IF(AND(LEFT(E1340,6)="Rental",K1340="Household"),"Rental row needs property",""))))))</f>
        <v/>
      </c>
    </row>
    <row r="1341" customFormat="false" ht="15" hidden="false" customHeight="false" outlineLevel="0" collapsed="false">
      <c r="A1341" s="21"/>
      <c r="D1341" s="22"/>
      <c r="I1341" s="23" t="str">
        <f aca="false">IF(E1341="","",IFERROR(INDEX(Categories!$A$2:$A$200,MATCH(E1341,Categories!$B$2:$B$200,0)),"Unknown"))</f>
        <v/>
      </c>
      <c r="J1341" s="24" t="str">
        <f aca="false">IF(A1341="","",DATE(YEAR(A1341),MONTH(A1341),1))</f>
        <v/>
      </c>
      <c r="K1341" s="23" t="str">
        <f aca="false">IF(A1341="","",IF(G1341&lt;&gt;"",G1341,IFERROR(INDEX(Accounts!$D$2:$D$40,MATCH(B1341,Accounts!$A$2:$A$40,0)),"Household")))</f>
        <v/>
      </c>
      <c r="L1341" s="25" t="str">
        <f aca="false">IF(F1341="","",SUMIFS($D$2:$D$3001,$F$2:$F$3001,F1341))</f>
        <v/>
      </c>
      <c r="M1341" s="23" t="str">
        <f aca="false">IF(A1341="","",IF(E1341="","Uncategorized",IF(I1341="Unknown","Unknown category",IF(AND(I1341="Transfer",F1341=""),"Transfer needs ID",IF(AND(F1341&lt;&gt;"",ABS(N(L1341))&gt;0.009),"Unmatched transfer",IF(AND(LEFT(E1341,6)="Rental",K1341="Household"),"Rental row needs property",""))))))</f>
        <v/>
      </c>
    </row>
    <row r="1342" customFormat="false" ht="15" hidden="false" customHeight="false" outlineLevel="0" collapsed="false">
      <c r="A1342" s="21"/>
      <c r="D1342" s="22"/>
      <c r="I1342" s="23" t="str">
        <f aca="false">IF(E1342="","",IFERROR(INDEX(Categories!$A$2:$A$200,MATCH(E1342,Categories!$B$2:$B$200,0)),"Unknown"))</f>
        <v/>
      </c>
      <c r="J1342" s="24" t="str">
        <f aca="false">IF(A1342="","",DATE(YEAR(A1342),MONTH(A1342),1))</f>
        <v/>
      </c>
      <c r="K1342" s="23" t="str">
        <f aca="false">IF(A1342="","",IF(G1342&lt;&gt;"",G1342,IFERROR(INDEX(Accounts!$D$2:$D$40,MATCH(B1342,Accounts!$A$2:$A$40,0)),"Household")))</f>
        <v/>
      </c>
      <c r="L1342" s="25" t="str">
        <f aca="false">IF(F1342="","",SUMIFS($D$2:$D$3001,$F$2:$F$3001,F1342))</f>
        <v/>
      </c>
      <c r="M1342" s="23" t="str">
        <f aca="false">IF(A1342="","",IF(E1342="","Uncategorized",IF(I1342="Unknown","Unknown category",IF(AND(I1342="Transfer",F1342=""),"Transfer needs ID",IF(AND(F1342&lt;&gt;"",ABS(N(L1342))&gt;0.009),"Unmatched transfer",IF(AND(LEFT(E1342,6)="Rental",K1342="Household"),"Rental row needs property",""))))))</f>
        <v/>
      </c>
    </row>
    <row r="1343" customFormat="false" ht="15" hidden="false" customHeight="false" outlineLevel="0" collapsed="false">
      <c r="A1343" s="21"/>
      <c r="D1343" s="22"/>
      <c r="I1343" s="23" t="str">
        <f aca="false">IF(E1343="","",IFERROR(INDEX(Categories!$A$2:$A$200,MATCH(E1343,Categories!$B$2:$B$200,0)),"Unknown"))</f>
        <v/>
      </c>
      <c r="J1343" s="24" t="str">
        <f aca="false">IF(A1343="","",DATE(YEAR(A1343),MONTH(A1343),1))</f>
        <v/>
      </c>
      <c r="K1343" s="23" t="str">
        <f aca="false">IF(A1343="","",IF(G1343&lt;&gt;"",G1343,IFERROR(INDEX(Accounts!$D$2:$D$40,MATCH(B1343,Accounts!$A$2:$A$40,0)),"Household")))</f>
        <v/>
      </c>
      <c r="L1343" s="25" t="str">
        <f aca="false">IF(F1343="","",SUMIFS($D$2:$D$3001,$F$2:$F$3001,F1343))</f>
        <v/>
      </c>
      <c r="M1343" s="23" t="str">
        <f aca="false">IF(A1343="","",IF(E1343="","Uncategorized",IF(I1343="Unknown","Unknown category",IF(AND(I1343="Transfer",F1343=""),"Transfer needs ID",IF(AND(F1343&lt;&gt;"",ABS(N(L1343))&gt;0.009),"Unmatched transfer",IF(AND(LEFT(E1343,6)="Rental",K1343="Household"),"Rental row needs property",""))))))</f>
        <v/>
      </c>
    </row>
    <row r="1344" customFormat="false" ht="15" hidden="false" customHeight="false" outlineLevel="0" collapsed="false">
      <c r="A1344" s="21"/>
      <c r="D1344" s="22"/>
      <c r="I1344" s="23" t="str">
        <f aca="false">IF(E1344="","",IFERROR(INDEX(Categories!$A$2:$A$200,MATCH(E1344,Categories!$B$2:$B$200,0)),"Unknown"))</f>
        <v/>
      </c>
      <c r="J1344" s="24" t="str">
        <f aca="false">IF(A1344="","",DATE(YEAR(A1344),MONTH(A1344),1))</f>
        <v/>
      </c>
      <c r="K1344" s="23" t="str">
        <f aca="false">IF(A1344="","",IF(G1344&lt;&gt;"",G1344,IFERROR(INDEX(Accounts!$D$2:$D$40,MATCH(B1344,Accounts!$A$2:$A$40,0)),"Household")))</f>
        <v/>
      </c>
      <c r="L1344" s="25" t="str">
        <f aca="false">IF(F1344="","",SUMIFS($D$2:$D$3001,$F$2:$F$3001,F1344))</f>
        <v/>
      </c>
      <c r="M1344" s="23" t="str">
        <f aca="false">IF(A1344="","",IF(E1344="","Uncategorized",IF(I1344="Unknown","Unknown category",IF(AND(I1344="Transfer",F1344=""),"Transfer needs ID",IF(AND(F1344&lt;&gt;"",ABS(N(L1344))&gt;0.009),"Unmatched transfer",IF(AND(LEFT(E1344,6)="Rental",K1344="Household"),"Rental row needs property",""))))))</f>
        <v/>
      </c>
    </row>
    <row r="1345" customFormat="false" ht="15" hidden="false" customHeight="false" outlineLevel="0" collapsed="false">
      <c r="A1345" s="21"/>
      <c r="D1345" s="22"/>
      <c r="I1345" s="23" t="str">
        <f aca="false">IF(E1345="","",IFERROR(INDEX(Categories!$A$2:$A$200,MATCH(E1345,Categories!$B$2:$B$200,0)),"Unknown"))</f>
        <v/>
      </c>
      <c r="J1345" s="24" t="str">
        <f aca="false">IF(A1345="","",DATE(YEAR(A1345),MONTH(A1345),1))</f>
        <v/>
      </c>
      <c r="K1345" s="23" t="str">
        <f aca="false">IF(A1345="","",IF(G1345&lt;&gt;"",G1345,IFERROR(INDEX(Accounts!$D$2:$D$40,MATCH(B1345,Accounts!$A$2:$A$40,0)),"Household")))</f>
        <v/>
      </c>
      <c r="L1345" s="25" t="str">
        <f aca="false">IF(F1345="","",SUMIFS($D$2:$D$3001,$F$2:$F$3001,F1345))</f>
        <v/>
      </c>
      <c r="M1345" s="23" t="str">
        <f aca="false">IF(A1345="","",IF(E1345="","Uncategorized",IF(I1345="Unknown","Unknown category",IF(AND(I1345="Transfer",F1345=""),"Transfer needs ID",IF(AND(F1345&lt;&gt;"",ABS(N(L1345))&gt;0.009),"Unmatched transfer",IF(AND(LEFT(E1345,6)="Rental",K1345="Household"),"Rental row needs property",""))))))</f>
        <v/>
      </c>
    </row>
    <row r="1346" customFormat="false" ht="15" hidden="false" customHeight="false" outlineLevel="0" collapsed="false">
      <c r="A1346" s="21"/>
      <c r="D1346" s="22"/>
      <c r="I1346" s="23" t="str">
        <f aca="false">IF(E1346="","",IFERROR(INDEX(Categories!$A$2:$A$200,MATCH(E1346,Categories!$B$2:$B$200,0)),"Unknown"))</f>
        <v/>
      </c>
      <c r="J1346" s="24" t="str">
        <f aca="false">IF(A1346="","",DATE(YEAR(A1346),MONTH(A1346),1))</f>
        <v/>
      </c>
      <c r="K1346" s="23" t="str">
        <f aca="false">IF(A1346="","",IF(G1346&lt;&gt;"",G1346,IFERROR(INDEX(Accounts!$D$2:$D$40,MATCH(B1346,Accounts!$A$2:$A$40,0)),"Household")))</f>
        <v/>
      </c>
      <c r="L1346" s="25" t="str">
        <f aca="false">IF(F1346="","",SUMIFS($D$2:$D$3001,$F$2:$F$3001,F1346))</f>
        <v/>
      </c>
      <c r="M1346" s="23" t="str">
        <f aca="false">IF(A1346="","",IF(E1346="","Uncategorized",IF(I1346="Unknown","Unknown category",IF(AND(I1346="Transfer",F1346=""),"Transfer needs ID",IF(AND(F1346&lt;&gt;"",ABS(N(L1346))&gt;0.009),"Unmatched transfer",IF(AND(LEFT(E1346,6)="Rental",K1346="Household"),"Rental row needs property",""))))))</f>
        <v/>
      </c>
    </row>
    <row r="1347" customFormat="false" ht="15" hidden="false" customHeight="false" outlineLevel="0" collapsed="false">
      <c r="A1347" s="21"/>
      <c r="D1347" s="22"/>
      <c r="I1347" s="23" t="str">
        <f aca="false">IF(E1347="","",IFERROR(INDEX(Categories!$A$2:$A$200,MATCH(E1347,Categories!$B$2:$B$200,0)),"Unknown"))</f>
        <v/>
      </c>
      <c r="J1347" s="24" t="str">
        <f aca="false">IF(A1347="","",DATE(YEAR(A1347),MONTH(A1347),1))</f>
        <v/>
      </c>
      <c r="K1347" s="23" t="str">
        <f aca="false">IF(A1347="","",IF(G1347&lt;&gt;"",G1347,IFERROR(INDEX(Accounts!$D$2:$D$40,MATCH(B1347,Accounts!$A$2:$A$40,0)),"Household")))</f>
        <v/>
      </c>
      <c r="L1347" s="25" t="str">
        <f aca="false">IF(F1347="","",SUMIFS($D$2:$D$3001,$F$2:$F$3001,F1347))</f>
        <v/>
      </c>
      <c r="M1347" s="23" t="str">
        <f aca="false">IF(A1347="","",IF(E1347="","Uncategorized",IF(I1347="Unknown","Unknown category",IF(AND(I1347="Transfer",F1347=""),"Transfer needs ID",IF(AND(F1347&lt;&gt;"",ABS(N(L1347))&gt;0.009),"Unmatched transfer",IF(AND(LEFT(E1347,6)="Rental",K1347="Household"),"Rental row needs property",""))))))</f>
        <v/>
      </c>
    </row>
    <row r="1348" customFormat="false" ht="15" hidden="false" customHeight="false" outlineLevel="0" collapsed="false">
      <c r="A1348" s="21"/>
      <c r="D1348" s="22"/>
      <c r="I1348" s="23" t="str">
        <f aca="false">IF(E1348="","",IFERROR(INDEX(Categories!$A$2:$A$200,MATCH(E1348,Categories!$B$2:$B$200,0)),"Unknown"))</f>
        <v/>
      </c>
      <c r="J1348" s="24" t="str">
        <f aca="false">IF(A1348="","",DATE(YEAR(A1348),MONTH(A1348),1))</f>
        <v/>
      </c>
      <c r="K1348" s="23" t="str">
        <f aca="false">IF(A1348="","",IF(G1348&lt;&gt;"",G1348,IFERROR(INDEX(Accounts!$D$2:$D$40,MATCH(B1348,Accounts!$A$2:$A$40,0)),"Household")))</f>
        <v/>
      </c>
      <c r="L1348" s="25" t="str">
        <f aca="false">IF(F1348="","",SUMIFS($D$2:$D$3001,$F$2:$F$3001,F1348))</f>
        <v/>
      </c>
      <c r="M1348" s="23" t="str">
        <f aca="false">IF(A1348="","",IF(E1348="","Uncategorized",IF(I1348="Unknown","Unknown category",IF(AND(I1348="Transfer",F1348=""),"Transfer needs ID",IF(AND(F1348&lt;&gt;"",ABS(N(L1348))&gt;0.009),"Unmatched transfer",IF(AND(LEFT(E1348,6)="Rental",K1348="Household"),"Rental row needs property",""))))))</f>
        <v/>
      </c>
    </row>
    <row r="1349" customFormat="false" ht="15" hidden="false" customHeight="false" outlineLevel="0" collapsed="false">
      <c r="A1349" s="21"/>
      <c r="D1349" s="22"/>
      <c r="I1349" s="23" t="str">
        <f aca="false">IF(E1349="","",IFERROR(INDEX(Categories!$A$2:$A$200,MATCH(E1349,Categories!$B$2:$B$200,0)),"Unknown"))</f>
        <v/>
      </c>
      <c r="J1349" s="24" t="str">
        <f aca="false">IF(A1349="","",DATE(YEAR(A1349),MONTH(A1349),1))</f>
        <v/>
      </c>
      <c r="K1349" s="23" t="str">
        <f aca="false">IF(A1349="","",IF(G1349&lt;&gt;"",G1349,IFERROR(INDEX(Accounts!$D$2:$D$40,MATCH(B1349,Accounts!$A$2:$A$40,0)),"Household")))</f>
        <v/>
      </c>
      <c r="L1349" s="25" t="str">
        <f aca="false">IF(F1349="","",SUMIFS($D$2:$D$3001,$F$2:$F$3001,F1349))</f>
        <v/>
      </c>
      <c r="M1349" s="23" t="str">
        <f aca="false">IF(A1349="","",IF(E1349="","Uncategorized",IF(I1349="Unknown","Unknown category",IF(AND(I1349="Transfer",F1349=""),"Transfer needs ID",IF(AND(F1349&lt;&gt;"",ABS(N(L1349))&gt;0.009),"Unmatched transfer",IF(AND(LEFT(E1349,6)="Rental",K1349="Household"),"Rental row needs property",""))))))</f>
        <v/>
      </c>
    </row>
    <row r="1350" customFormat="false" ht="15" hidden="false" customHeight="false" outlineLevel="0" collapsed="false">
      <c r="A1350" s="21"/>
      <c r="D1350" s="22"/>
      <c r="I1350" s="23" t="str">
        <f aca="false">IF(E1350="","",IFERROR(INDEX(Categories!$A$2:$A$200,MATCH(E1350,Categories!$B$2:$B$200,0)),"Unknown"))</f>
        <v/>
      </c>
      <c r="J1350" s="24" t="str">
        <f aca="false">IF(A1350="","",DATE(YEAR(A1350),MONTH(A1350),1))</f>
        <v/>
      </c>
      <c r="K1350" s="23" t="str">
        <f aca="false">IF(A1350="","",IF(G1350&lt;&gt;"",G1350,IFERROR(INDEX(Accounts!$D$2:$D$40,MATCH(B1350,Accounts!$A$2:$A$40,0)),"Household")))</f>
        <v/>
      </c>
      <c r="L1350" s="25" t="str">
        <f aca="false">IF(F1350="","",SUMIFS($D$2:$D$3001,$F$2:$F$3001,F1350))</f>
        <v/>
      </c>
      <c r="M1350" s="23" t="str">
        <f aca="false">IF(A1350="","",IF(E1350="","Uncategorized",IF(I1350="Unknown","Unknown category",IF(AND(I1350="Transfer",F1350=""),"Transfer needs ID",IF(AND(F1350&lt;&gt;"",ABS(N(L1350))&gt;0.009),"Unmatched transfer",IF(AND(LEFT(E1350,6)="Rental",K1350="Household"),"Rental row needs property",""))))))</f>
        <v/>
      </c>
    </row>
    <row r="1351" customFormat="false" ht="15" hidden="false" customHeight="false" outlineLevel="0" collapsed="false">
      <c r="A1351" s="21"/>
      <c r="D1351" s="22"/>
      <c r="I1351" s="23" t="str">
        <f aca="false">IF(E1351="","",IFERROR(INDEX(Categories!$A$2:$A$200,MATCH(E1351,Categories!$B$2:$B$200,0)),"Unknown"))</f>
        <v/>
      </c>
      <c r="J1351" s="24" t="str">
        <f aca="false">IF(A1351="","",DATE(YEAR(A1351),MONTH(A1351),1))</f>
        <v/>
      </c>
      <c r="K1351" s="23" t="str">
        <f aca="false">IF(A1351="","",IF(G1351&lt;&gt;"",G1351,IFERROR(INDEX(Accounts!$D$2:$D$40,MATCH(B1351,Accounts!$A$2:$A$40,0)),"Household")))</f>
        <v/>
      </c>
      <c r="L1351" s="25" t="str">
        <f aca="false">IF(F1351="","",SUMIFS($D$2:$D$3001,$F$2:$F$3001,F1351))</f>
        <v/>
      </c>
      <c r="M1351" s="23" t="str">
        <f aca="false">IF(A1351="","",IF(E1351="","Uncategorized",IF(I1351="Unknown","Unknown category",IF(AND(I1351="Transfer",F1351=""),"Transfer needs ID",IF(AND(F1351&lt;&gt;"",ABS(N(L1351))&gt;0.009),"Unmatched transfer",IF(AND(LEFT(E1351,6)="Rental",K1351="Household"),"Rental row needs property",""))))))</f>
        <v/>
      </c>
    </row>
    <row r="1352" customFormat="false" ht="15" hidden="false" customHeight="false" outlineLevel="0" collapsed="false">
      <c r="A1352" s="21"/>
      <c r="D1352" s="22"/>
      <c r="I1352" s="23" t="str">
        <f aca="false">IF(E1352="","",IFERROR(INDEX(Categories!$A$2:$A$200,MATCH(E1352,Categories!$B$2:$B$200,0)),"Unknown"))</f>
        <v/>
      </c>
      <c r="J1352" s="24" t="str">
        <f aca="false">IF(A1352="","",DATE(YEAR(A1352),MONTH(A1352),1))</f>
        <v/>
      </c>
      <c r="K1352" s="23" t="str">
        <f aca="false">IF(A1352="","",IF(G1352&lt;&gt;"",G1352,IFERROR(INDEX(Accounts!$D$2:$D$40,MATCH(B1352,Accounts!$A$2:$A$40,0)),"Household")))</f>
        <v/>
      </c>
      <c r="L1352" s="25" t="str">
        <f aca="false">IF(F1352="","",SUMIFS($D$2:$D$3001,$F$2:$F$3001,F1352))</f>
        <v/>
      </c>
      <c r="M1352" s="23" t="str">
        <f aca="false">IF(A1352="","",IF(E1352="","Uncategorized",IF(I1352="Unknown","Unknown category",IF(AND(I1352="Transfer",F1352=""),"Transfer needs ID",IF(AND(F1352&lt;&gt;"",ABS(N(L1352))&gt;0.009),"Unmatched transfer",IF(AND(LEFT(E1352,6)="Rental",K1352="Household"),"Rental row needs property",""))))))</f>
        <v/>
      </c>
    </row>
    <row r="1353" customFormat="false" ht="15" hidden="false" customHeight="false" outlineLevel="0" collapsed="false">
      <c r="A1353" s="21"/>
      <c r="D1353" s="22"/>
      <c r="I1353" s="23" t="str">
        <f aca="false">IF(E1353="","",IFERROR(INDEX(Categories!$A$2:$A$200,MATCH(E1353,Categories!$B$2:$B$200,0)),"Unknown"))</f>
        <v/>
      </c>
      <c r="J1353" s="24" t="str">
        <f aca="false">IF(A1353="","",DATE(YEAR(A1353),MONTH(A1353),1))</f>
        <v/>
      </c>
      <c r="K1353" s="23" t="str">
        <f aca="false">IF(A1353="","",IF(G1353&lt;&gt;"",G1353,IFERROR(INDEX(Accounts!$D$2:$D$40,MATCH(B1353,Accounts!$A$2:$A$40,0)),"Household")))</f>
        <v/>
      </c>
      <c r="L1353" s="25" t="str">
        <f aca="false">IF(F1353="","",SUMIFS($D$2:$D$3001,$F$2:$F$3001,F1353))</f>
        <v/>
      </c>
      <c r="M1353" s="23" t="str">
        <f aca="false">IF(A1353="","",IF(E1353="","Uncategorized",IF(I1353="Unknown","Unknown category",IF(AND(I1353="Transfer",F1353=""),"Transfer needs ID",IF(AND(F1353&lt;&gt;"",ABS(N(L1353))&gt;0.009),"Unmatched transfer",IF(AND(LEFT(E1353,6)="Rental",K1353="Household"),"Rental row needs property",""))))))</f>
        <v/>
      </c>
    </row>
    <row r="1354" customFormat="false" ht="15" hidden="false" customHeight="false" outlineLevel="0" collapsed="false">
      <c r="A1354" s="21"/>
      <c r="D1354" s="22"/>
      <c r="I1354" s="23" t="str">
        <f aca="false">IF(E1354="","",IFERROR(INDEX(Categories!$A$2:$A$200,MATCH(E1354,Categories!$B$2:$B$200,0)),"Unknown"))</f>
        <v/>
      </c>
      <c r="J1354" s="24" t="str">
        <f aca="false">IF(A1354="","",DATE(YEAR(A1354),MONTH(A1354),1))</f>
        <v/>
      </c>
      <c r="K1354" s="23" t="str">
        <f aca="false">IF(A1354="","",IF(G1354&lt;&gt;"",G1354,IFERROR(INDEX(Accounts!$D$2:$D$40,MATCH(B1354,Accounts!$A$2:$A$40,0)),"Household")))</f>
        <v/>
      </c>
      <c r="L1354" s="25" t="str">
        <f aca="false">IF(F1354="","",SUMIFS($D$2:$D$3001,$F$2:$F$3001,F1354))</f>
        <v/>
      </c>
      <c r="M1354" s="23" t="str">
        <f aca="false">IF(A1354="","",IF(E1354="","Uncategorized",IF(I1354="Unknown","Unknown category",IF(AND(I1354="Transfer",F1354=""),"Transfer needs ID",IF(AND(F1354&lt;&gt;"",ABS(N(L1354))&gt;0.009),"Unmatched transfer",IF(AND(LEFT(E1354,6)="Rental",K1354="Household"),"Rental row needs property",""))))))</f>
        <v/>
      </c>
    </row>
    <row r="1355" customFormat="false" ht="15" hidden="false" customHeight="false" outlineLevel="0" collapsed="false">
      <c r="A1355" s="21"/>
      <c r="D1355" s="22"/>
      <c r="I1355" s="23" t="str">
        <f aca="false">IF(E1355="","",IFERROR(INDEX(Categories!$A$2:$A$200,MATCH(E1355,Categories!$B$2:$B$200,0)),"Unknown"))</f>
        <v/>
      </c>
      <c r="J1355" s="24" t="str">
        <f aca="false">IF(A1355="","",DATE(YEAR(A1355),MONTH(A1355),1))</f>
        <v/>
      </c>
      <c r="K1355" s="23" t="str">
        <f aca="false">IF(A1355="","",IF(G1355&lt;&gt;"",G1355,IFERROR(INDEX(Accounts!$D$2:$D$40,MATCH(B1355,Accounts!$A$2:$A$40,0)),"Household")))</f>
        <v/>
      </c>
      <c r="L1355" s="25" t="str">
        <f aca="false">IF(F1355="","",SUMIFS($D$2:$D$3001,$F$2:$F$3001,F1355))</f>
        <v/>
      </c>
      <c r="M1355" s="23" t="str">
        <f aca="false">IF(A1355="","",IF(E1355="","Uncategorized",IF(I1355="Unknown","Unknown category",IF(AND(I1355="Transfer",F1355=""),"Transfer needs ID",IF(AND(F1355&lt;&gt;"",ABS(N(L1355))&gt;0.009),"Unmatched transfer",IF(AND(LEFT(E1355,6)="Rental",K1355="Household"),"Rental row needs property",""))))))</f>
        <v/>
      </c>
    </row>
    <row r="1356" customFormat="false" ht="15" hidden="false" customHeight="false" outlineLevel="0" collapsed="false">
      <c r="A1356" s="21"/>
      <c r="D1356" s="22"/>
      <c r="I1356" s="23" t="str">
        <f aca="false">IF(E1356="","",IFERROR(INDEX(Categories!$A$2:$A$200,MATCH(E1356,Categories!$B$2:$B$200,0)),"Unknown"))</f>
        <v/>
      </c>
      <c r="J1356" s="24" t="str">
        <f aca="false">IF(A1356="","",DATE(YEAR(A1356),MONTH(A1356),1))</f>
        <v/>
      </c>
      <c r="K1356" s="23" t="str">
        <f aca="false">IF(A1356="","",IF(G1356&lt;&gt;"",G1356,IFERROR(INDEX(Accounts!$D$2:$D$40,MATCH(B1356,Accounts!$A$2:$A$40,0)),"Household")))</f>
        <v/>
      </c>
      <c r="L1356" s="25" t="str">
        <f aca="false">IF(F1356="","",SUMIFS($D$2:$D$3001,$F$2:$F$3001,F1356))</f>
        <v/>
      </c>
      <c r="M1356" s="23" t="str">
        <f aca="false">IF(A1356="","",IF(E1356="","Uncategorized",IF(I1356="Unknown","Unknown category",IF(AND(I1356="Transfer",F1356=""),"Transfer needs ID",IF(AND(F1356&lt;&gt;"",ABS(N(L1356))&gt;0.009),"Unmatched transfer",IF(AND(LEFT(E1356,6)="Rental",K1356="Household"),"Rental row needs property",""))))))</f>
        <v/>
      </c>
    </row>
    <row r="1357" customFormat="false" ht="15" hidden="false" customHeight="false" outlineLevel="0" collapsed="false">
      <c r="A1357" s="21"/>
      <c r="D1357" s="22"/>
      <c r="I1357" s="23" t="str">
        <f aca="false">IF(E1357="","",IFERROR(INDEX(Categories!$A$2:$A$200,MATCH(E1357,Categories!$B$2:$B$200,0)),"Unknown"))</f>
        <v/>
      </c>
      <c r="J1357" s="24" t="str">
        <f aca="false">IF(A1357="","",DATE(YEAR(A1357),MONTH(A1357),1))</f>
        <v/>
      </c>
      <c r="K1357" s="23" t="str">
        <f aca="false">IF(A1357="","",IF(G1357&lt;&gt;"",G1357,IFERROR(INDEX(Accounts!$D$2:$D$40,MATCH(B1357,Accounts!$A$2:$A$40,0)),"Household")))</f>
        <v/>
      </c>
      <c r="L1357" s="25" t="str">
        <f aca="false">IF(F1357="","",SUMIFS($D$2:$D$3001,$F$2:$F$3001,F1357))</f>
        <v/>
      </c>
      <c r="M1357" s="23" t="str">
        <f aca="false">IF(A1357="","",IF(E1357="","Uncategorized",IF(I1357="Unknown","Unknown category",IF(AND(I1357="Transfer",F1357=""),"Transfer needs ID",IF(AND(F1357&lt;&gt;"",ABS(N(L1357))&gt;0.009),"Unmatched transfer",IF(AND(LEFT(E1357,6)="Rental",K1357="Household"),"Rental row needs property",""))))))</f>
        <v/>
      </c>
    </row>
    <row r="1358" customFormat="false" ht="15" hidden="false" customHeight="false" outlineLevel="0" collapsed="false">
      <c r="A1358" s="21"/>
      <c r="D1358" s="22"/>
      <c r="I1358" s="23" t="str">
        <f aca="false">IF(E1358="","",IFERROR(INDEX(Categories!$A$2:$A$200,MATCH(E1358,Categories!$B$2:$B$200,0)),"Unknown"))</f>
        <v/>
      </c>
      <c r="J1358" s="24" t="str">
        <f aca="false">IF(A1358="","",DATE(YEAR(A1358),MONTH(A1358),1))</f>
        <v/>
      </c>
      <c r="K1358" s="23" t="str">
        <f aca="false">IF(A1358="","",IF(G1358&lt;&gt;"",G1358,IFERROR(INDEX(Accounts!$D$2:$D$40,MATCH(B1358,Accounts!$A$2:$A$40,0)),"Household")))</f>
        <v/>
      </c>
      <c r="L1358" s="25" t="str">
        <f aca="false">IF(F1358="","",SUMIFS($D$2:$D$3001,$F$2:$F$3001,F1358))</f>
        <v/>
      </c>
      <c r="M1358" s="23" t="str">
        <f aca="false">IF(A1358="","",IF(E1358="","Uncategorized",IF(I1358="Unknown","Unknown category",IF(AND(I1358="Transfer",F1358=""),"Transfer needs ID",IF(AND(F1358&lt;&gt;"",ABS(N(L1358))&gt;0.009),"Unmatched transfer",IF(AND(LEFT(E1358,6)="Rental",K1358="Household"),"Rental row needs property",""))))))</f>
        <v/>
      </c>
    </row>
    <row r="1359" customFormat="false" ht="15" hidden="false" customHeight="false" outlineLevel="0" collapsed="false">
      <c r="A1359" s="21"/>
      <c r="D1359" s="22"/>
      <c r="I1359" s="23" t="str">
        <f aca="false">IF(E1359="","",IFERROR(INDEX(Categories!$A$2:$A$200,MATCH(E1359,Categories!$B$2:$B$200,0)),"Unknown"))</f>
        <v/>
      </c>
      <c r="J1359" s="24" t="str">
        <f aca="false">IF(A1359="","",DATE(YEAR(A1359),MONTH(A1359),1))</f>
        <v/>
      </c>
      <c r="K1359" s="23" t="str">
        <f aca="false">IF(A1359="","",IF(G1359&lt;&gt;"",G1359,IFERROR(INDEX(Accounts!$D$2:$D$40,MATCH(B1359,Accounts!$A$2:$A$40,0)),"Household")))</f>
        <v/>
      </c>
      <c r="L1359" s="25" t="str">
        <f aca="false">IF(F1359="","",SUMIFS($D$2:$D$3001,$F$2:$F$3001,F1359))</f>
        <v/>
      </c>
      <c r="M1359" s="23" t="str">
        <f aca="false">IF(A1359="","",IF(E1359="","Uncategorized",IF(I1359="Unknown","Unknown category",IF(AND(I1359="Transfer",F1359=""),"Transfer needs ID",IF(AND(F1359&lt;&gt;"",ABS(N(L1359))&gt;0.009),"Unmatched transfer",IF(AND(LEFT(E1359,6)="Rental",K1359="Household"),"Rental row needs property",""))))))</f>
        <v/>
      </c>
    </row>
    <row r="1360" customFormat="false" ht="15" hidden="false" customHeight="false" outlineLevel="0" collapsed="false">
      <c r="A1360" s="21"/>
      <c r="D1360" s="22"/>
      <c r="I1360" s="23" t="str">
        <f aca="false">IF(E1360="","",IFERROR(INDEX(Categories!$A$2:$A$200,MATCH(E1360,Categories!$B$2:$B$200,0)),"Unknown"))</f>
        <v/>
      </c>
      <c r="J1360" s="24" t="str">
        <f aca="false">IF(A1360="","",DATE(YEAR(A1360),MONTH(A1360),1))</f>
        <v/>
      </c>
      <c r="K1360" s="23" t="str">
        <f aca="false">IF(A1360="","",IF(G1360&lt;&gt;"",G1360,IFERROR(INDEX(Accounts!$D$2:$D$40,MATCH(B1360,Accounts!$A$2:$A$40,0)),"Household")))</f>
        <v/>
      </c>
      <c r="L1360" s="25" t="str">
        <f aca="false">IF(F1360="","",SUMIFS($D$2:$D$3001,$F$2:$F$3001,F1360))</f>
        <v/>
      </c>
      <c r="M1360" s="23" t="str">
        <f aca="false">IF(A1360="","",IF(E1360="","Uncategorized",IF(I1360="Unknown","Unknown category",IF(AND(I1360="Transfer",F1360=""),"Transfer needs ID",IF(AND(F1360&lt;&gt;"",ABS(N(L1360))&gt;0.009),"Unmatched transfer",IF(AND(LEFT(E1360,6)="Rental",K1360="Household"),"Rental row needs property",""))))))</f>
        <v/>
      </c>
    </row>
    <row r="1361" customFormat="false" ht="15" hidden="false" customHeight="false" outlineLevel="0" collapsed="false">
      <c r="A1361" s="21"/>
      <c r="D1361" s="22"/>
      <c r="I1361" s="23" t="str">
        <f aca="false">IF(E1361="","",IFERROR(INDEX(Categories!$A$2:$A$200,MATCH(E1361,Categories!$B$2:$B$200,0)),"Unknown"))</f>
        <v/>
      </c>
      <c r="J1361" s="24" t="str">
        <f aca="false">IF(A1361="","",DATE(YEAR(A1361),MONTH(A1361),1))</f>
        <v/>
      </c>
      <c r="K1361" s="23" t="str">
        <f aca="false">IF(A1361="","",IF(G1361&lt;&gt;"",G1361,IFERROR(INDEX(Accounts!$D$2:$D$40,MATCH(B1361,Accounts!$A$2:$A$40,0)),"Household")))</f>
        <v/>
      </c>
      <c r="L1361" s="25" t="str">
        <f aca="false">IF(F1361="","",SUMIFS($D$2:$D$3001,$F$2:$F$3001,F1361))</f>
        <v/>
      </c>
      <c r="M1361" s="23" t="str">
        <f aca="false">IF(A1361="","",IF(E1361="","Uncategorized",IF(I1361="Unknown","Unknown category",IF(AND(I1361="Transfer",F1361=""),"Transfer needs ID",IF(AND(F1361&lt;&gt;"",ABS(N(L1361))&gt;0.009),"Unmatched transfer",IF(AND(LEFT(E1361,6)="Rental",K1361="Household"),"Rental row needs property",""))))))</f>
        <v/>
      </c>
    </row>
    <row r="1362" customFormat="false" ht="15" hidden="false" customHeight="false" outlineLevel="0" collapsed="false">
      <c r="A1362" s="21"/>
      <c r="D1362" s="22"/>
      <c r="I1362" s="23" t="str">
        <f aca="false">IF(E1362="","",IFERROR(INDEX(Categories!$A$2:$A$200,MATCH(E1362,Categories!$B$2:$B$200,0)),"Unknown"))</f>
        <v/>
      </c>
      <c r="J1362" s="24" t="str">
        <f aca="false">IF(A1362="","",DATE(YEAR(A1362),MONTH(A1362),1))</f>
        <v/>
      </c>
      <c r="K1362" s="23" t="str">
        <f aca="false">IF(A1362="","",IF(G1362&lt;&gt;"",G1362,IFERROR(INDEX(Accounts!$D$2:$D$40,MATCH(B1362,Accounts!$A$2:$A$40,0)),"Household")))</f>
        <v/>
      </c>
      <c r="L1362" s="25" t="str">
        <f aca="false">IF(F1362="","",SUMIFS($D$2:$D$3001,$F$2:$F$3001,F1362))</f>
        <v/>
      </c>
      <c r="M1362" s="23" t="str">
        <f aca="false">IF(A1362="","",IF(E1362="","Uncategorized",IF(I1362="Unknown","Unknown category",IF(AND(I1362="Transfer",F1362=""),"Transfer needs ID",IF(AND(F1362&lt;&gt;"",ABS(N(L1362))&gt;0.009),"Unmatched transfer",IF(AND(LEFT(E1362,6)="Rental",K1362="Household"),"Rental row needs property",""))))))</f>
        <v/>
      </c>
    </row>
    <row r="1363" customFormat="false" ht="15" hidden="false" customHeight="false" outlineLevel="0" collapsed="false">
      <c r="A1363" s="21"/>
      <c r="D1363" s="22"/>
      <c r="I1363" s="23" t="str">
        <f aca="false">IF(E1363="","",IFERROR(INDEX(Categories!$A$2:$A$200,MATCH(E1363,Categories!$B$2:$B$200,0)),"Unknown"))</f>
        <v/>
      </c>
      <c r="J1363" s="24" t="str">
        <f aca="false">IF(A1363="","",DATE(YEAR(A1363),MONTH(A1363),1))</f>
        <v/>
      </c>
      <c r="K1363" s="23" t="str">
        <f aca="false">IF(A1363="","",IF(G1363&lt;&gt;"",G1363,IFERROR(INDEX(Accounts!$D$2:$D$40,MATCH(B1363,Accounts!$A$2:$A$40,0)),"Household")))</f>
        <v/>
      </c>
      <c r="L1363" s="25" t="str">
        <f aca="false">IF(F1363="","",SUMIFS($D$2:$D$3001,$F$2:$F$3001,F1363))</f>
        <v/>
      </c>
      <c r="M1363" s="23" t="str">
        <f aca="false">IF(A1363="","",IF(E1363="","Uncategorized",IF(I1363="Unknown","Unknown category",IF(AND(I1363="Transfer",F1363=""),"Transfer needs ID",IF(AND(F1363&lt;&gt;"",ABS(N(L1363))&gt;0.009),"Unmatched transfer",IF(AND(LEFT(E1363,6)="Rental",K1363="Household"),"Rental row needs property",""))))))</f>
        <v/>
      </c>
    </row>
    <row r="1364" customFormat="false" ht="15" hidden="false" customHeight="false" outlineLevel="0" collapsed="false">
      <c r="A1364" s="21"/>
      <c r="D1364" s="22"/>
      <c r="I1364" s="23" t="str">
        <f aca="false">IF(E1364="","",IFERROR(INDEX(Categories!$A$2:$A$200,MATCH(E1364,Categories!$B$2:$B$200,0)),"Unknown"))</f>
        <v/>
      </c>
      <c r="J1364" s="24" t="str">
        <f aca="false">IF(A1364="","",DATE(YEAR(A1364),MONTH(A1364),1))</f>
        <v/>
      </c>
      <c r="K1364" s="23" t="str">
        <f aca="false">IF(A1364="","",IF(G1364&lt;&gt;"",G1364,IFERROR(INDEX(Accounts!$D$2:$D$40,MATCH(B1364,Accounts!$A$2:$A$40,0)),"Household")))</f>
        <v/>
      </c>
      <c r="L1364" s="25" t="str">
        <f aca="false">IF(F1364="","",SUMIFS($D$2:$D$3001,$F$2:$F$3001,F1364))</f>
        <v/>
      </c>
      <c r="M1364" s="23" t="str">
        <f aca="false">IF(A1364="","",IF(E1364="","Uncategorized",IF(I1364="Unknown","Unknown category",IF(AND(I1364="Transfer",F1364=""),"Transfer needs ID",IF(AND(F1364&lt;&gt;"",ABS(N(L1364))&gt;0.009),"Unmatched transfer",IF(AND(LEFT(E1364,6)="Rental",K1364="Household"),"Rental row needs property",""))))))</f>
        <v/>
      </c>
    </row>
    <row r="1365" customFormat="false" ht="15" hidden="false" customHeight="false" outlineLevel="0" collapsed="false">
      <c r="A1365" s="21"/>
      <c r="D1365" s="22"/>
      <c r="I1365" s="23" t="str">
        <f aca="false">IF(E1365="","",IFERROR(INDEX(Categories!$A$2:$A$200,MATCH(E1365,Categories!$B$2:$B$200,0)),"Unknown"))</f>
        <v/>
      </c>
      <c r="J1365" s="24" t="str">
        <f aca="false">IF(A1365="","",DATE(YEAR(A1365),MONTH(A1365),1))</f>
        <v/>
      </c>
      <c r="K1365" s="23" t="str">
        <f aca="false">IF(A1365="","",IF(G1365&lt;&gt;"",G1365,IFERROR(INDEX(Accounts!$D$2:$D$40,MATCH(B1365,Accounts!$A$2:$A$40,0)),"Household")))</f>
        <v/>
      </c>
      <c r="L1365" s="25" t="str">
        <f aca="false">IF(F1365="","",SUMIFS($D$2:$D$3001,$F$2:$F$3001,F1365))</f>
        <v/>
      </c>
      <c r="M1365" s="23" t="str">
        <f aca="false">IF(A1365="","",IF(E1365="","Uncategorized",IF(I1365="Unknown","Unknown category",IF(AND(I1365="Transfer",F1365=""),"Transfer needs ID",IF(AND(F1365&lt;&gt;"",ABS(N(L1365))&gt;0.009),"Unmatched transfer",IF(AND(LEFT(E1365,6)="Rental",K1365="Household"),"Rental row needs property",""))))))</f>
        <v/>
      </c>
    </row>
    <row r="1366" customFormat="false" ht="15" hidden="false" customHeight="false" outlineLevel="0" collapsed="false">
      <c r="A1366" s="21"/>
      <c r="D1366" s="22"/>
      <c r="I1366" s="23" t="str">
        <f aca="false">IF(E1366="","",IFERROR(INDEX(Categories!$A$2:$A$200,MATCH(E1366,Categories!$B$2:$B$200,0)),"Unknown"))</f>
        <v/>
      </c>
      <c r="J1366" s="24" t="str">
        <f aca="false">IF(A1366="","",DATE(YEAR(A1366),MONTH(A1366),1))</f>
        <v/>
      </c>
      <c r="K1366" s="23" t="str">
        <f aca="false">IF(A1366="","",IF(G1366&lt;&gt;"",G1366,IFERROR(INDEX(Accounts!$D$2:$D$40,MATCH(B1366,Accounts!$A$2:$A$40,0)),"Household")))</f>
        <v/>
      </c>
      <c r="L1366" s="25" t="str">
        <f aca="false">IF(F1366="","",SUMIFS($D$2:$D$3001,$F$2:$F$3001,F1366))</f>
        <v/>
      </c>
      <c r="M1366" s="23" t="str">
        <f aca="false">IF(A1366="","",IF(E1366="","Uncategorized",IF(I1366="Unknown","Unknown category",IF(AND(I1366="Transfer",F1366=""),"Transfer needs ID",IF(AND(F1366&lt;&gt;"",ABS(N(L1366))&gt;0.009),"Unmatched transfer",IF(AND(LEFT(E1366,6)="Rental",K1366="Household"),"Rental row needs property",""))))))</f>
        <v/>
      </c>
    </row>
    <row r="1367" customFormat="false" ht="15" hidden="false" customHeight="false" outlineLevel="0" collapsed="false">
      <c r="A1367" s="21"/>
      <c r="D1367" s="22"/>
      <c r="I1367" s="23" t="str">
        <f aca="false">IF(E1367="","",IFERROR(INDEX(Categories!$A$2:$A$200,MATCH(E1367,Categories!$B$2:$B$200,0)),"Unknown"))</f>
        <v/>
      </c>
      <c r="J1367" s="24" t="str">
        <f aca="false">IF(A1367="","",DATE(YEAR(A1367),MONTH(A1367),1))</f>
        <v/>
      </c>
      <c r="K1367" s="23" t="str">
        <f aca="false">IF(A1367="","",IF(G1367&lt;&gt;"",G1367,IFERROR(INDEX(Accounts!$D$2:$D$40,MATCH(B1367,Accounts!$A$2:$A$40,0)),"Household")))</f>
        <v/>
      </c>
      <c r="L1367" s="25" t="str">
        <f aca="false">IF(F1367="","",SUMIFS($D$2:$D$3001,$F$2:$F$3001,F1367))</f>
        <v/>
      </c>
      <c r="M1367" s="23" t="str">
        <f aca="false">IF(A1367="","",IF(E1367="","Uncategorized",IF(I1367="Unknown","Unknown category",IF(AND(I1367="Transfer",F1367=""),"Transfer needs ID",IF(AND(F1367&lt;&gt;"",ABS(N(L1367))&gt;0.009),"Unmatched transfer",IF(AND(LEFT(E1367,6)="Rental",K1367="Household"),"Rental row needs property",""))))))</f>
        <v/>
      </c>
    </row>
    <row r="1368" customFormat="false" ht="15" hidden="false" customHeight="false" outlineLevel="0" collapsed="false">
      <c r="A1368" s="21"/>
      <c r="D1368" s="22"/>
      <c r="I1368" s="23" t="str">
        <f aca="false">IF(E1368="","",IFERROR(INDEX(Categories!$A$2:$A$200,MATCH(E1368,Categories!$B$2:$B$200,0)),"Unknown"))</f>
        <v/>
      </c>
      <c r="J1368" s="24" t="str">
        <f aca="false">IF(A1368="","",DATE(YEAR(A1368),MONTH(A1368),1))</f>
        <v/>
      </c>
      <c r="K1368" s="23" t="str">
        <f aca="false">IF(A1368="","",IF(G1368&lt;&gt;"",G1368,IFERROR(INDEX(Accounts!$D$2:$D$40,MATCH(B1368,Accounts!$A$2:$A$40,0)),"Household")))</f>
        <v/>
      </c>
      <c r="L1368" s="25" t="str">
        <f aca="false">IF(F1368="","",SUMIFS($D$2:$D$3001,$F$2:$F$3001,F1368))</f>
        <v/>
      </c>
      <c r="M1368" s="23" t="str">
        <f aca="false">IF(A1368="","",IF(E1368="","Uncategorized",IF(I1368="Unknown","Unknown category",IF(AND(I1368="Transfer",F1368=""),"Transfer needs ID",IF(AND(F1368&lt;&gt;"",ABS(N(L1368))&gt;0.009),"Unmatched transfer",IF(AND(LEFT(E1368,6)="Rental",K1368="Household"),"Rental row needs property",""))))))</f>
        <v/>
      </c>
    </row>
    <row r="1369" customFormat="false" ht="15" hidden="false" customHeight="false" outlineLevel="0" collapsed="false">
      <c r="A1369" s="21"/>
      <c r="D1369" s="22"/>
      <c r="I1369" s="23" t="str">
        <f aca="false">IF(E1369="","",IFERROR(INDEX(Categories!$A$2:$A$200,MATCH(E1369,Categories!$B$2:$B$200,0)),"Unknown"))</f>
        <v/>
      </c>
      <c r="J1369" s="24" t="str">
        <f aca="false">IF(A1369="","",DATE(YEAR(A1369),MONTH(A1369),1))</f>
        <v/>
      </c>
      <c r="K1369" s="23" t="str">
        <f aca="false">IF(A1369="","",IF(G1369&lt;&gt;"",G1369,IFERROR(INDEX(Accounts!$D$2:$D$40,MATCH(B1369,Accounts!$A$2:$A$40,0)),"Household")))</f>
        <v/>
      </c>
      <c r="L1369" s="25" t="str">
        <f aca="false">IF(F1369="","",SUMIFS($D$2:$D$3001,$F$2:$F$3001,F1369))</f>
        <v/>
      </c>
      <c r="M1369" s="23" t="str">
        <f aca="false">IF(A1369="","",IF(E1369="","Uncategorized",IF(I1369="Unknown","Unknown category",IF(AND(I1369="Transfer",F1369=""),"Transfer needs ID",IF(AND(F1369&lt;&gt;"",ABS(N(L1369))&gt;0.009),"Unmatched transfer",IF(AND(LEFT(E1369,6)="Rental",K1369="Household"),"Rental row needs property",""))))))</f>
        <v/>
      </c>
    </row>
    <row r="1370" customFormat="false" ht="15" hidden="false" customHeight="false" outlineLevel="0" collapsed="false">
      <c r="A1370" s="21"/>
      <c r="D1370" s="22"/>
      <c r="I1370" s="23" t="str">
        <f aca="false">IF(E1370="","",IFERROR(INDEX(Categories!$A$2:$A$200,MATCH(E1370,Categories!$B$2:$B$200,0)),"Unknown"))</f>
        <v/>
      </c>
      <c r="J1370" s="24" t="str">
        <f aca="false">IF(A1370="","",DATE(YEAR(A1370),MONTH(A1370),1))</f>
        <v/>
      </c>
      <c r="K1370" s="23" t="str">
        <f aca="false">IF(A1370="","",IF(G1370&lt;&gt;"",G1370,IFERROR(INDEX(Accounts!$D$2:$D$40,MATCH(B1370,Accounts!$A$2:$A$40,0)),"Household")))</f>
        <v/>
      </c>
      <c r="L1370" s="25" t="str">
        <f aca="false">IF(F1370="","",SUMIFS($D$2:$D$3001,$F$2:$F$3001,F1370))</f>
        <v/>
      </c>
      <c r="M1370" s="23" t="str">
        <f aca="false">IF(A1370="","",IF(E1370="","Uncategorized",IF(I1370="Unknown","Unknown category",IF(AND(I1370="Transfer",F1370=""),"Transfer needs ID",IF(AND(F1370&lt;&gt;"",ABS(N(L1370))&gt;0.009),"Unmatched transfer",IF(AND(LEFT(E1370,6)="Rental",K1370="Household"),"Rental row needs property",""))))))</f>
        <v/>
      </c>
    </row>
    <row r="1371" customFormat="false" ht="15" hidden="false" customHeight="false" outlineLevel="0" collapsed="false">
      <c r="A1371" s="21"/>
      <c r="D1371" s="22"/>
      <c r="I1371" s="23" t="str">
        <f aca="false">IF(E1371="","",IFERROR(INDEX(Categories!$A$2:$A$200,MATCH(E1371,Categories!$B$2:$B$200,0)),"Unknown"))</f>
        <v/>
      </c>
      <c r="J1371" s="24" t="str">
        <f aca="false">IF(A1371="","",DATE(YEAR(A1371),MONTH(A1371),1))</f>
        <v/>
      </c>
      <c r="K1371" s="23" t="str">
        <f aca="false">IF(A1371="","",IF(G1371&lt;&gt;"",G1371,IFERROR(INDEX(Accounts!$D$2:$D$40,MATCH(B1371,Accounts!$A$2:$A$40,0)),"Household")))</f>
        <v/>
      </c>
      <c r="L1371" s="25" t="str">
        <f aca="false">IF(F1371="","",SUMIFS($D$2:$D$3001,$F$2:$F$3001,F1371))</f>
        <v/>
      </c>
      <c r="M1371" s="23" t="str">
        <f aca="false">IF(A1371="","",IF(E1371="","Uncategorized",IF(I1371="Unknown","Unknown category",IF(AND(I1371="Transfer",F1371=""),"Transfer needs ID",IF(AND(F1371&lt;&gt;"",ABS(N(L1371))&gt;0.009),"Unmatched transfer",IF(AND(LEFT(E1371,6)="Rental",K1371="Household"),"Rental row needs property",""))))))</f>
        <v/>
      </c>
    </row>
    <row r="1372" customFormat="false" ht="15" hidden="false" customHeight="false" outlineLevel="0" collapsed="false">
      <c r="A1372" s="21"/>
      <c r="D1372" s="22"/>
      <c r="I1372" s="23" t="str">
        <f aca="false">IF(E1372="","",IFERROR(INDEX(Categories!$A$2:$A$200,MATCH(E1372,Categories!$B$2:$B$200,0)),"Unknown"))</f>
        <v/>
      </c>
      <c r="J1372" s="24" t="str">
        <f aca="false">IF(A1372="","",DATE(YEAR(A1372),MONTH(A1372),1))</f>
        <v/>
      </c>
      <c r="K1372" s="23" t="str">
        <f aca="false">IF(A1372="","",IF(G1372&lt;&gt;"",G1372,IFERROR(INDEX(Accounts!$D$2:$D$40,MATCH(B1372,Accounts!$A$2:$A$40,0)),"Household")))</f>
        <v/>
      </c>
      <c r="L1372" s="25" t="str">
        <f aca="false">IF(F1372="","",SUMIFS($D$2:$D$3001,$F$2:$F$3001,F1372))</f>
        <v/>
      </c>
      <c r="M1372" s="23" t="str">
        <f aca="false">IF(A1372="","",IF(E1372="","Uncategorized",IF(I1372="Unknown","Unknown category",IF(AND(I1372="Transfer",F1372=""),"Transfer needs ID",IF(AND(F1372&lt;&gt;"",ABS(N(L1372))&gt;0.009),"Unmatched transfer",IF(AND(LEFT(E1372,6)="Rental",K1372="Household"),"Rental row needs property",""))))))</f>
        <v/>
      </c>
    </row>
    <row r="1373" customFormat="false" ht="15" hidden="false" customHeight="false" outlineLevel="0" collapsed="false">
      <c r="A1373" s="21"/>
      <c r="D1373" s="22"/>
      <c r="I1373" s="23" t="str">
        <f aca="false">IF(E1373="","",IFERROR(INDEX(Categories!$A$2:$A$200,MATCH(E1373,Categories!$B$2:$B$200,0)),"Unknown"))</f>
        <v/>
      </c>
      <c r="J1373" s="24" t="str">
        <f aca="false">IF(A1373="","",DATE(YEAR(A1373),MONTH(A1373),1))</f>
        <v/>
      </c>
      <c r="K1373" s="23" t="str">
        <f aca="false">IF(A1373="","",IF(G1373&lt;&gt;"",G1373,IFERROR(INDEX(Accounts!$D$2:$D$40,MATCH(B1373,Accounts!$A$2:$A$40,0)),"Household")))</f>
        <v/>
      </c>
      <c r="L1373" s="25" t="str">
        <f aca="false">IF(F1373="","",SUMIFS($D$2:$D$3001,$F$2:$F$3001,F1373))</f>
        <v/>
      </c>
      <c r="M1373" s="23" t="str">
        <f aca="false">IF(A1373="","",IF(E1373="","Uncategorized",IF(I1373="Unknown","Unknown category",IF(AND(I1373="Transfer",F1373=""),"Transfer needs ID",IF(AND(F1373&lt;&gt;"",ABS(N(L1373))&gt;0.009),"Unmatched transfer",IF(AND(LEFT(E1373,6)="Rental",K1373="Household"),"Rental row needs property",""))))))</f>
        <v/>
      </c>
    </row>
    <row r="1374" customFormat="false" ht="15" hidden="false" customHeight="false" outlineLevel="0" collapsed="false">
      <c r="A1374" s="21"/>
      <c r="D1374" s="22"/>
      <c r="I1374" s="23" t="str">
        <f aca="false">IF(E1374="","",IFERROR(INDEX(Categories!$A$2:$A$200,MATCH(E1374,Categories!$B$2:$B$200,0)),"Unknown"))</f>
        <v/>
      </c>
      <c r="J1374" s="24" t="str">
        <f aca="false">IF(A1374="","",DATE(YEAR(A1374),MONTH(A1374),1))</f>
        <v/>
      </c>
      <c r="K1374" s="23" t="str">
        <f aca="false">IF(A1374="","",IF(G1374&lt;&gt;"",G1374,IFERROR(INDEX(Accounts!$D$2:$D$40,MATCH(B1374,Accounts!$A$2:$A$40,0)),"Household")))</f>
        <v/>
      </c>
      <c r="L1374" s="25" t="str">
        <f aca="false">IF(F1374="","",SUMIFS($D$2:$D$3001,$F$2:$F$3001,F1374))</f>
        <v/>
      </c>
      <c r="M1374" s="23" t="str">
        <f aca="false">IF(A1374="","",IF(E1374="","Uncategorized",IF(I1374="Unknown","Unknown category",IF(AND(I1374="Transfer",F1374=""),"Transfer needs ID",IF(AND(F1374&lt;&gt;"",ABS(N(L1374))&gt;0.009),"Unmatched transfer",IF(AND(LEFT(E1374,6)="Rental",K1374="Household"),"Rental row needs property",""))))))</f>
        <v/>
      </c>
    </row>
    <row r="1375" customFormat="false" ht="15" hidden="false" customHeight="false" outlineLevel="0" collapsed="false">
      <c r="A1375" s="21"/>
      <c r="D1375" s="22"/>
      <c r="I1375" s="23" t="str">
        <f aca="false">IF(E1375="","",IFERROR(INDEX(Categories!$A$2:$A$200,MATCH(E1375,Categories!$B$2:$B$200,0)),"Unknown"))</f>
        <v/>
      </c>
      <c r="J1375" s="24" t="str">
        <f aca="false">IF(A1375="","",DATE(YEAR(A1375),MONTH(A1375),1))</f>
        <v/>
      </c>
      <c r="K1375" s="23" t="str">
        <f aca="false">IF(A1375="","",IF(G1375&lt;&gt;"",G1375,IFERROR(INDEX(Accounts!$D$2:$D$40,MATCH(B1375,Accounts!$A$2:$A$40,0)),"Household")))</f>
        <v/>
      </c>
      <c r="L1375" s="25" t="str">
        <f aca="false">IF(F1375="","",SUMIFS($D$2:$D$3001,$F$2:$F$3001,F1375))</f>
        <v/>
      </c>
      <c r="M1375" s="23" t="str">
        <f aca="false">IF(A1375="","",IF(E1375="","Uncategorized",IF(I1375="Unknown","Unknown category",IF(AND(I1375="Transfer",F1375=""),"Transfer needs ID",IF(AND(F1375&lt;&gt;"",ABS(N(L1375))&gt;0.009),"Unmatched transfer",IF(AND(LEFT(E1375,6)="Rental",K1375="Household"),"Rental row needs property",""))))))</f>
        <v/>
      </c>
    </row>
    <row r="1376" customFormat="false" ht="15" hidden="false" customHeight="false" outlineLevel="0" collapsed="false">
      <c r="A1376" s="21"/>
      <c r="D1376" s="22"/>
      <c r="I1376" s="23" t="str">
        <f aca="false">IF(E1376="","",IFERROR(INDEX(Categories!$A$2:$A$200,MATCH(E1376,Categories!$B$2:$B$200,0)),"Unknown"))</f>
        <v/>
      </c>
      <c r="J1376" s="24" t="str">
        <f aca="false">IF(A1376="","",DATE(YEAR(A1376),MONTH(A1376),1))</f>
        <v/>
      </c>
      <c r="K1376" s="23" t="str">
        <f aca="false">IF(A1376="","",IF(G1376&lt;&gt;"",G1376,IFERROR(INDEX(Accounts!$D$2:$D$40,MATCH(B1376,Accounts!$A$2:$A$40,0)),"Household")))</f>
        <v/>
      </c>
      <c r="L1376" s="25" t="str">
        <f aca="false">IF(F1376="","",SUMIFS($D$2:$D$3001,$F$2:$F$3001,F1376))</f>
        <v/>
      </c>
      <c r="M1376" s="23" t="str">
        <f aca="false">IF(A1376="","",IF(E1376="","Uncategorized",IF(I1376="Unknown","Unknown category",IF(AND(I1376="Transfer",F1376=""),"Transfer needs ID",IF(AND(F1376&lt;&gt;"",ABS(N(L1376))&gt;0.009),"Unmatched transfer",IF(AND(LEFT(E1376,6)="Rental",K1376="Household"),"Rental row needs property",""))))))</f>
        <v/>
      </c>
    </row>
    <row r="1377" customFormat="false" ht="15" hidden="false" customHeight="false" outlineLevel="0" collapsed="false">
      <c r="A1377" s="21"/>
      <c r="D1377" s="22"/>
      <c r="I1377" s="23" t="str">
        <f aca="false">IF(E1377="","",IFERROR(INDEX(Categories!$A$2:$A$200,MATCH(E1377,Categories!$B$2:$B$200,0)),"Unknown"))</f>
        <v/>
      </c>
      <c r="J1377" s="24" t="str">
        <f aca="false">IF(A1377="","",DATE(YEAR(A1377),MONTH(A1377),1))</f>
        <v/>
      </c>
      <c r="K1377" s="23" t="str">
        <f aca="false">IF(A1377="","",IF(G1377&lt;&gt;"",G1377,IFERROR(INDEX(Accounts!$D$2:$D$40,MATCH(B1377,Accounts!$A$2:$A$40,0)),"Household")))</f>
        <v/>
      </c>
      <c r="L1377" s="25" t="str">
        <f aca="false">IF(F1377="","",SUMIFS($D$2:$D$3001,$F$2:$F$3001,F1377))</f>
        <v/>
      </c>
      <c r="M1377" s="23" t="str">
        <f aca="false">IF(A1377="","",IF(E1377="","Uncategorized",IF(I1377="Unknown","Unknown category",IF(AND(I1377="Transfer",F1377=""),"Transfer needs ID",IF(AND(F1377&lt;&gt;"",ABS(N(L1377))&gt;0.009),"Unmatched transfer",IF(AND(LEFT(E1377,6)="Rental",K1377="Household"),"Rental row needs property",""))))))</f>
        <v/>
      </c>
    </row>
    <row r="1378" customFormat="false" ht="15" hidden="false" customHeight="false" outlineLevel="0" collapsed="false">
      <c r="A1378" s="21"/>
      <c r="D1378" s="22"/>
      <c r="I1378" s="23" t="str">
        <f aca="false">IF(E1378="","",IFERROR(INDEX(Categories!$A$2:$A$200,MATCH(E1378,Categories!$B$2:$B$200,0)),"Unknown"))</f>
        <v/>
      </c>
      <c r="J1378" s="24" t="str">
        <f aca="false">IF(A1378="","",DATE(YEAR(A1378),MONTH(A1378),1))</f>
        <v/>
      </c>
      <c r="K1378" s="23" t="str">
        <f aca="false">IF(A1378="","",IF(G1378&lt;&gt;"",G1378,IFERROR(INDEX(Accounts!$D$2:$D$40,MATCH(B1378,Accounts!$A$2:$A$40,0)),"Household")))</f>
        <v/>
      </c>
      <c r="L1378" s="25" t="str">
        <f aca="false">IF(F1378="","",SUMIFS($D$2:$D$3001,$F$2:$F$3001,F1378))</f>
        <v/>
      </c>
      <c r="M1378" s="23" t="str">
        <f aca="false">IF(A1378="","",IF(E1378="","Uncategorized",IF(I1378="Unknown","Unknown category",IF(AND(I1378="Transfer",F1378=""),"Transfer needs ID",IF(AND(F1378&lt;&gt;"",ABS(N(L1378))&gt;0.009),"Unmatched transfer",IF(AND(LEFT(E1378,6)="Rental",K1378="Household"),"Rental row needs property",""))))))</f>
        <v/>
      </c>
    </row>
    <row r="1379" customFormat="false" ht="15" hidden="false" customHeight="false" outlineLevel="0" collapsed="false">
      <c r="A1379" s="21"/>
      <c r="D1379" s="22"/>
      <c r="I1379" s="23" t="str">
        <f aca="false">IF(E1379="","",IFERROR(INDEX(Categories!$A$2:$A$200,MATCH(E1379,Categories!$B$2:$B$200,0)),"Unknown"))</f>
        <v/>
      </c>
      <c r="J1379" s="24" t="str">
        <f aca="false">IF(A1379="","",DATE(YEAR(A1379),MONTH(A1379),1))</f>
        <v/>
      </c>
      <c r="K1379" s="23" t="str">
        <f aca="false">IF(A1379="","",IF(G1379&lt;&gt;"",G1379,IFERROR(INDEX(Accounts!$D$2:$D$40,MATCH(B1379,Accounts!$A$2:$A$40,0)),"Household")))</f>
        <v/>
      </c>
      <c r="L1379" s="25" t="str">
        <f aca="false">IF(F1379="","",SUMIFS($D$2:$D$3001,$F$2:$F$3001,F1379))</f>
        <v/>
      </c>
      <c r="M1379" s="23" t="str">
        <f aca="false">IF(A1379="","",IF(E1379="","Uncategorized",IF(I1379="Unknown","Unknown category",IF(AND(I1379="Transfer",F1379=""),"Transfer needs ID",IF(AND(F1379&lt;&gt;"",ABS(N(L1379))&gt;0.009),"Unmatched transfer",IF(AND(LEFT(E1379,6)="Rental",K1379="Household"),"Rental row needs property",""))))))</f>
        <v/>
      </c>
    </row>
    <row r="1380" customFormat="false" ht="15" hidden="false" customHeight="false" outlineLevel="0" collapsed="false">
      <c r="A1380" s="21"/>
      <c r="D1380" s="22"/>
      <c r="I1380" s="23" t="str">
        <f aca="false">IF(E1380="","",IFERROR(INDEX(Categories!$A$2:$A$200,MATCH(E1380,Categories!$B$2:$B$200,0)),"Unknown"))</f>
        <v/>
      </c>
      <c r="J1380" s="24" t="str">
        <f aca="false">IF(A1380="","",DATE(YEAR(A1380),MONTH(A1380),1))</f>
        <v/>
      </c>
      <c r="K1380" s="23" t="str">
        <f aca="false">IF(A1380="","",IF(G1380&lt;&gt;"",G1380,IFERROR(INDEX(Accounts!$D$2:$D$40,MATCH(B1380,Accounts!$A$2:$A$40,0)),"Household")))</f>
        <v/>
      </c>
      <c r="L1380" s="25" t="str">
        <f aca="false">IF(F1380="","",SUMIFS($D$2:$D$3001,$F$2:$F$3001,F1380))</f>
        <v/>
      </c>
      <c r="M1380" s="23" t="str">
        <f aca="false">IF(A1380="","",IF(E1380="","Uncategorized",IF(I1380="Unknown","Unknown category",IF(AND(I1380="Transfer",F1380=""),"Transfer needs ID",IF(AND(F1380&lt;&gt;"",ABS(N(L1380))&gt;0.009),"Unmatched transfer",IF(AND(LEFT(E1380,6)="Rental",K1380="Household"),"Rental row needs property",""))))))</f>
        <v/>
      </c>
    </row>
    <row r="1381" customFormat="false" ht="15" hidden="false" customHeight="false" outlineLevel="0" collapsed="false">
      <c r="A1381" s="21"/>
      <c r="D1381" s="22"/>
      <c r="I1381" s="23" t="str">
        <f aca="false">IF(E1381="","",IFERROR(INDEX(Categories!$A$2:$A$200,MATCH(E1381,Categories!$B$2:$B$200,0)),"Unknown"))</f>
        <v/>
      </c>
      <c r="J1381" s="24" t="str">
        <f aca="false">IF(A1381="","",DATE(YEAR(A1381),MONTH(A1381),1))</f>
        <v/>
      </c>
      <c r="K1381" s="23" t="str">
        <f aca="false">IF(A1381="","",IF(G1381&lt;&gt;"",G1381,IFERROR(INDEX(Accounts!$D$2:$D$40,MATCH(B1381,Accounts!$A$2:$A$40,0)),"Household")))</f>
        <v/>
      </c>
      <c r="L1381" s="25" t="str">
        <f aca="false">IF(F1381="","",SUMIFS($D$2:$D$3001,$F$2:$F$3001,F1381))</f>
        <v/>
      </c>
      <c r="M1381" s="23" t="str">
        <f aca="false">IF(A1381="","",IF(E1381="","Uncategorized",IF(I1381="Unknown","Unknown category",IF(AND(I1381="Transfer",F1381=""),"Transfer needs ID",IF(AND(F1381&lt;&gt;"",ABS(N(L1381))&gt;0.009),"Unmatched transfer",IF(AND(LEFT(E1381,6)="Rental",K1381="Household"),"Rental row needs property",""))))))</f>
        <v/>
      </c>
    </row>
    <row r="1382" customFormat="false" ht="15" hidden="false" customHeight="false" outlineLevel="0" collapsed="false">
      <c r="A1382" s="21"/>
      <c r="D1382" s="22"/>
      <c r="I1382" s="23" t="str">
        <f aca="false">IF(E1382="","",IFERROR(INDEX(Categories!$A$2:$A$200,MATCH(E1382,Categories!$B$2:$B$200,0)),"Unknown"))</f>
        <v/>
      </c>
      <c r="J1382" s="24" t="str">
        <f aca="false">IF(A1382="","",DATE(YEAR(A1382),MONTH(A1382),1))</f>
        <v/>
      </c>
      <c r="K1382" s="23" t="str">
        <f aca="false">IF(A1382="","",IF(G1382&lt;&gt;"",G1382,IFERROR(INDEX(Accounts!$D$2:$D$40,MATCH(B1382,Accounts!$A$2:$A$40,0)),"Household")))</f>
        <v/>
      </c>
      <c r="L1382" s="25" t="str">
        <f aca="false">IF(F1382="","",SUMIFS($D$2:$D$3001,$F$2:$F$3001,F1382))</f>
        <v/>
      </c>
      <c r="M1382" s="23" t="str">
        <f aca="false">IF(A1382="","",IF(E1382="","Uncategorized",IF(I1382="Unknown","Unknown category",IF(AND(I1382="Transfer",F1382=""),"Transfer needs ID",IF(AND(F1382&lt;&gt;"",ABS(N(L1382))&gt;0.009),"Unmatched transfer",IF(AND(LEFT(E1382,6)="Rental",K1382="Household"),"Rental row needs property",""))))))</f>
        <v/>
      </c>
    </row>
    <row r="1383" customFormat="false" ht="15" hidden="false" customHeight="false" outlineLevel="0" collapsed="false">
      <c r="A1383" s="21"/>
      <c r="D1383" s="22"/>
      <c r="I1383" s="23" t="str">
        <f aca="false">IF(E1383="","",IFERROR(INDEX(Categories!$A$2:$A$200,MATCH(E1383,Categories!$B$2:$B$200,0)),"Unknown"))</f>
        <v/>
      </c>
      <c r="J1383" s="24" t="str">
        <f aca="false">IF(A1383="","",DATE(YEAR(A1383),MONTH(A1383),1))</f>
        <v/>
      </c>
      <c r="K1383" s="23" t="str">
        <f aca="false">IF(A1383="","",IF(G1383&lt;&gt;"",G1383,IFERROR(INDEX(Accounts!$D$2:$D$40,MATCH(B1383,Accounts!$A$2:$A$40,0)),"Household")))</f>
        <v/>
      </c>
      <c r="L1383" s="25" t="str">
        <f aca="false">IF(F1383="","",SUMIFS($D$2:$D$3001,$F$2:$F$3001,F1383))</f>
        <v/>
      </c>
      <c r="M1383" s="23" t="str">
        <f aca="false">IF(A1383="","",IF(E1383="","Uncategorized",IF(I1383="Unknown","Unknown category",IF(AND(I1383="Transfer",F1383=""),"Transfer needs ID",IF(AND(F1383&lt;&gt;"",ABS(N(L1383))&gt;0.009),"Unmatched transfer",IF(AND(LEFT(E1383,6)="Rental",K1383="Household"),"Rental row needs property",""))))))</f>
        <v/>
      </c>
    </row>
    <row r="1384" customFormat="false" ht="15" hidden="false" customHeight="false" outlineLevel="0" collapsed="false">
      <c r="A1384" s="21"/>
      <c r="D1384" s="22"/>
      <c r="I1384" s="23" t="str">
        <f aca="false">IF(E1384="","",IFERROR(INDEX(Categories!$A$2:$A$200,MATCH(E1384,Categories!$B$2:$B$200,0)),"Unknown"))</f>
        <v/>
      </c>
      <c r="J1384" s="24" t="str">
        <f aca="false">IF(A1384="","",DATE(YEAR(A1384),MONTH(A1384),1))</f>
        <v/>
      </c>
      <c r="K1384" s="23" t="str">
        <f aca="false">IF(A1384="","",IF(G1384&lt;&gt;"",G1384,IFERROR(INDEX(Accounts!$D$2:$D$40,MATCH(B1384,Accounts!$A$2:$A$40,0)),"Household")))</f>
        <v/>
      </c>
      <c r="L1384" s="25" t="str">
        <f aca="false">IF(F1384="","",SUMIFS($D$2:$D$3001,$F$2:$F$3001,F1384))</f>
        <v/>
      </c>
      <c r="M1384" s="23" t="str">
        <f aca="false">IF(A1384="","",IF(E1384="","Uncategorized",IF(I1384="Unknown","Unknown category",IF(AND(I1384="Transfer",F1384=""),"Transfer needs ID",IF(AND(F1384&lt;&gt;"",ABS(N(L1384))&gt;0.009),"Unmatched transfer",IF(AND(LEFT(E1384,6)="Rental",K1384="Household"),"Rental row needs property",""))))))</f>
        <v/>
      </c>
    </row>
    <row r="1385" customFormat="false" ht="15" hidden="false" customHeight="false" outlineLevel="0" collapsed="false">
      <c r="A1385" s="21"/>
      <c r="D1385" s="22"/>
      <c r="I1385" s="23" t="str">
        <f aca="false">IF(E1385="","",IFERROR(INDEX(Categories!$A$2:$A$200,MATCH(E1385,Categories!$B$2:$B$200,0)),"Unknown"))</f>
        <v/>
      </c>
      <c r="J1385" s="24" t="str">
        <f aca="false">IF(A1385="","",DATE(YEAR(A1385),MONTH(A1385),1))</f>
        <v/>
      </c>
      <c r="K1385" s="23" t="str">
        <f aca="false">IF(A1385="","",IF(G1385&lt;&gt;"",G1385,IFERROR(INDEX(Accounts!$D$2:$D$40,MATCH(B1385,Accounts!$A$2:$A$40,0)),"Household")))</f>
        <v/>
      </c>
      <c r="L1385" s="25" t="str">
        <f aca="false">IF(F1385="","",SUMIFS($D$2:$D$3001,$F$2:$F$3001,F1385))</f>
        <v/>
      </c>
      <c r="M1385" s="23" t="str">
        <f aca="false">IF(A1385="","",IF(E1385="","Uncategorized",IF(I1385="Unknown","Unknown category",IF(AND(I1385="Transfer",F1385=""),"Transfer needs ID",IF(AND(F1385&lt;&gt;"",ABS(N(L1385))&gt;0.009),"Unmatched transfer",IF(AND(LEFT(E1385,6)="Rental",K1385="Household"),"Rental row needs property",""))))))</f>
        <v/>
      </c>
    </row>
    <row r="1386" customFormat="false" ht="15" hidden="false" customHeight="false" outlineLevel="0" collapsed="false">
      <c r="A1386" s="21"/>
      <c r="D1386" s="22"/>
      <c r="I1386" s="23" t="str">
        <f aca="false">IF(E1386="","",IFERROR(INDEX(Categories!$A$2:$A$200,MATCH(E1386,Categories!$B$2:$B$200,0)),"Unknown"))</f>
        <v/>
      </c>
      <c r="J1386" s="24" t="str">
        <f aca="false">IF(A1386="","",DATE(YEAR(A1386),MONTH(A1386),1))</f>
        <v/>
      </c>
      <c r="K1386" s="23" t="str">
        <f aca="false">IF(A1386="","",IF(G1386&lt;&gt;"",G1386,IFERROR(INDEX(Accounts!$D$2:$D$40,MATCH(B1386,Accounts!$A$2:$A$40,0)),"Household")))</f>
        <v/>
      </c>
      <c r="L1386" s="25" t="str">
        <f aca="false">IF(F1386="","",SUMIFS($D$2:$D$3001,$F$2:$F$3001,F1386))</f>
        <v/>
      </c>
      <c r="M1386" s="23" t="str">
        <f aca="false">IF(A1386="","",IF(E1386="","Uncategorized",IF(I1386="Unknown","Unknown category",IF(AND(I1386="Transfer",F1386=""),"Transfer needs ID",IF(AND(F1386&lt;&gt;"",ABS(N(L1386))&gt;0.009),"Unmatched transfer",IF(AND(LEFT(E1386,6)="Rental",K1386="Household"),"Rental row needs property",""))))))</f>
        <v/>
      </c>
    </row>
    <row r="1387" customFormat="false" ht="15" hidden="false" customHeight="false" outlineLevel="0" collapsed="false">
      <c r="A1387" s="21"/>
      <c r="D1387" s="22"/>
      <c r="I1387" s="23" t="str">
        <f aca="false">IF(E1387="","",IFERROR(INDEX(Categories!$A$2:$A$200,MATCH(E1387,Categories!$B$2:$B$200,0)),"Unknown"))</f>
        <v/>
      </c>
      <c r="J1387" s="24" t="str">
        <f aca="false">IF(A1387="","",DATE(YEAR(A1387),MONTH(A1387),1))</f>
        <v/>
      </c>
      <c r="K1387" s="23" t="str">
        <f aca="false">IF(A1387="","",IF(G1387&lt;&gt;"",G1387,IFERROR(INDEX(Accounts!$D$2:$D$40,MATCH(B1387,Accounts!$A$2:$A$40,0)),"Household")))</f>
        <v/>
      </c>
      <c r="L1387" s="25" t="str">
        <f aca="false">IF(F1387="","",SUMIFS($D$2:$D$3001,$F$2:$F$3001,F1387))</f>
        <v/>
      </c>
      <c r="M1387" s="23" t="str">
        <f aca="false">IF(A1387="","",IF(E1387="","Uncategorized",IF(I1387="Unknown","Unknown category",IF(AND(I1387="Transfer",F1387=""),"Transfer needs ID",IF(AND(F1387&lt;&gt;"",ABS(N(L1387))&gt;0.009),"Unmatched transfer",IF(AND(LEFT(E1387,6)="Rental",K1387="Household"),"Rental row needs property",""))))))</f>
        <v/>
      </c>
    </row>
    <row r="1388" customFormat="false" ht="15" hidden="false" customHeight="false" outlineLevel="0" collapsed="false">
      <c r="A1388" s="21"/>
      <c r="D1388" s="22"/>
      <c r="I1388" s="23" t="str">
        <f aca="false">IF(E1388="","",IFERROR(INDEX(Categories!$A$2:$A$200,MATCH(E1388,Categories!$B$2:$B$200,0)),"Unknown"))</f>
        <v/>
      </c>
      <c r="J1388" s="24" t="str">
        <f aca="false">IF(A1388="","",DATE(YEAR(A1388),MONTH(A1388),1))</f>
        <v/>
      </c>
      <c r="K1388" s="23" t="str">
        <f aca="false">IF(A1388="","",IF(G1388&lt;&gt;"",G1388,IFERROR(INDEX(Accounts!$D$2:$D$40,MATCH(B1388,Accounts!$A$2:$A$40,0)),"Household")))</f>
        <v/>
      </c>
      <c r="L1388" s="25" t="str">
        <f aca="false">IF(F1388="","",SUMIFS($D$2:$D$3001,$F$2:$F$3001,F1388))</f>
        <v/>
      </c>
      <c r="M1388" s="23" t="str">
        <f aca="false">IF(A1388="","",IF(E1388="","Uncategorized",IF(I1388="Unknown","Unknown category",IF(AND(I1388="Transfer",F1388=""),"Transfer needs ID",IF(AND(F1388&lt;&gt;"",ABS(N(L1388))&gt;0.009),"Unmatched transfer",IF(AND(LEFT(E1388,6)="Rental",K1388="Household"),"Rental row needs property",""))))))</f>
        <v/>
      </c>
    </row>
    <row r="1389" customFormat="false" ht="15" hidden="false" customHeight="false" outlineLevel="0" collapsed="false">
      <c r="A1389" s="21"/>
      <c r="D1389" s="22"/>
      <c r="I1389" s="23" t="str">
        <f aca="false">IF(E1389="","",IFERROR(INDEX(Categories!$A$2:$A$200,MATCH(E1389,Categories!$B$2:$B$200,0)),"Unknown"))</f>
        <v/>
      </c>
      <c r="J1389" s="24" t="str">
        <f aca="false">IF(A1389="","",DATE(YEAR(A1389),MONTH(A1389),1))</f>
        <v/>
      </c>
      <c r="K1389" s="23" t="str">
        <f aca="false">IF(A1389="","",IF(G1389&lt;&gt;"",G1389,IFERROR(INDEX(Accounts!$D$2:$D$40,MATCH(B1389,Accounts!$A$2:$A$40,0)),"Household")))</f>
        <v/>
      </c>
      <c r="L1389" s="25" t="str">
        <f aca="false">IF(F1389="","",SUMIFS($D$2:$D$3001,$F$2:$F$3001,F1389))</f>
        <v/>
      </c>
      <c r="M1389" s="23" t="str">
        <f aca="false">IF(A1389="","",IF(E1389="","Uncategorized",IF(I1389="Unknown","Unknown category",IF(AND(I1389="Transfer",F1389=""),"Transfer needs ID",IF(AND(F1389&lt;&gt;"",ABS(N(L1389))&gt;0.009),"Unmatched transfer",IF(AND(LEFT(E1389,6)="Rental",K1389="Household"),"Rental row needs property",""))))))</f>
        <v/>
      </c>
    </row>
    <row r="1390" customFormat="false" ht="15" hidden="false" customHeight="false" outlineLevel="0" collapsed="false">
      <c r="A1390" s="21"/>
      <c r="D1390" s="22"/>
      <c r="I1390" s="23" t="str">
        <f aca="false">IF(E1390="","",IFERROR(INDEX(Categories!$A$2:$A$200,MATCH(E1390,Categories!$B$2:$B$200,0)),"Unknown"))</f>
        <v/>
      </c>
      <c r="J1390" s="24" t="str">
        <f aca="false">IF(A1390="","",DATE(YEAR(A1390),MONTH(A1390),1))</f>
        <v/>
      </c>
      <c r="K1390" s="23" t="str">
        <f aca="false">IF(A1390="","",IF(G1390&lt;&gt;"",G1390,IFERROR(INDEX(Accounts!$D$2:$D$40,MATCH(B1390,Accounts!$A$2:$A$40,0)),"Household")))</f>
        <v/>
      </c>
      <c r="L1390" s="25" t="str">
        <f aca="false">IF(F1390="","",SUMIFS($D$2:$D$3001,$F$2:$F$3001,F1390))</f>
        <v/>
      </c>
      <c r="M1390" s="23" t="str">
        <f aca="false">IF(A1390="","",IF(E1390="","Uncategorized",IF(I1390="Unknown","Unknown category",IF(AND(I1390="Transfer",F1390=""),"Transfer needs ID",IF(AND(F1390&lt;&gt;"",ABS(N(L1390))&gt;0.009),"Unmatched transfer",IF(AND(LEFT(E1390,6)="Rental",K1390="Household"),"Rental row needs property",""))))))</f>
        <v/>
      </c>
    </row>
    <row r="1391" customFormat="false" ht="15" hidden="false" customHeight="false" outlineLevel="0" collapsed="false">
      <c r="A1391" s="21"/>
      <c r="D1391" s="22"/>
      <c r="I1391" s="23" t="str">
        <f aca="false">IF(E1391="","",IFERROR(INDEX(Categories!$A$2:$A$200,MATCH(E1391,Categories!$B$2:$B$200,0)),"Unknown"))</f>
        <v/>
      </c>
      <c r="J1391" s="24" t="str">
        <f aca="false">IF(A1391="","",DATE(YEAR(A1391),MONTH(A1391),1))</f>
        <v/>
      </c>
      <c r="K1391" s="23" t="str">
        <f aca="false">IF(A1391="","",IF(G1391&lt;&gt;"",G1391,IFERROR(INDEX(Accounts!$D$2:$D$40,MATCH(B1391,Accounts!$A$2:$A$40,0)),"Household")))</f>
        <v/>
      </c>
      <c r="L1391" s="25" t="str">
        <f aca="false">IF(F1391="","",SUMIFS($D$2:$D$3001,$F$2:$F$3001,F1391))</f>
        <v/>
      </c>
      <c r="M1391" s="23" t="str">
        <f aca="false">IF(A1391="","",IF(E1391="","Uncategorized",IF(I1391="Unknown","Unknown category",IF(AND(I1391="Transfer",F1391=""),"Transfer needs ID",IF(AND(F1391&lt;&gt;"",ABS(N(L1391))&gt;0.009),"Unmatched transfer",IF(AND(LEFT(E1391,6)="Rental",K1391="Household"),"Rental row needs property",""))))))</f>
        <v/>
      </c>
    </row>
    <row r="1392" customFormat="false" ht="15" hidden="false" customHeight="false" outlineLevel="0" collapsed="false">
      <c r="A1392" s="21"/>
      <c r="D1392" s="22"/>
      <c r="I1392" s="23" t="str">
        <f aca="false">IF(E1392="","",IFERROR(INDEX(Categories!$A$2:$A$200,MATCH(E1392,Categories!$B$2:$B$200,0)),"Unknown"))</f>
        <v/>
      </c>
      <c r="J1392" s="24" t="str">
        <f aca="false">IF(A1392="","",DATE(YEAR(A1392),MONTH(A1392),1))</f>
        <v/>
      </c>
      <c r="K1392" s="23" t="str">
        <f aca="false">IF(A1392="","",IF(G1392&lt;&gt;"",G1392,IFERROR(INDEX(Accounts!$D$2:$D$40,MATCH(B1392,Accounts!$A$2:$A$40,0)),"Household")))</f>
        <v/>
      </c>
      <c r="L1392" s="25" t="str">
        <f aca="false">IF(F1392="","",SUMIFS($D$2:$D$3001,$F$2:$F$3001,F1392))</f>
        <v/>
      </c>
      <c r="M1392" s="23" t="str">
        <f aca="false">IF(A1392="","",IF(E1392="","Uncategorized",IF(I1392="Unknown","Unknown category",IF(AND(I1392="Transfer",F1392=""),"Transfer needs ID",IF(AND(F1392&lt;&gt;"",ABS(N(L1392))&gt;0.009),"Unmatched transfer",IF(AND(LEFT(E1392,6)="Rental",K1392="Household"),"Rental row needs property",""))))))</f>
        <v/>
      </c>
    </row>
    <row r="1393" customFormat="false" ht="15" hidden="false" customHeight="false" outlineLevel="0" collapsed="false">
      <c r="A1393" s="21"/>
      <c r="D1393" s="22"/>
      <c r="I1393" s="23" t="str">
        <f aca="false">IF(E1393="","",IFERROR(INDEX(Categories!$A$2:$A$200,MATCH(E1393,Categories!$B$2:$B$200,0)),"Unknown"))</f>
        <v/>
      </c>
      <c r="J1393" s="24" t="str">
        <f aca="false">IF(A1393="","",DATE(YEAR(A1393),MONTH(A1393),1))</f>
        <v/>
      </c>
      <c r="K1393" s="23" t="str">
        <f aca="false">IF(A1393="","",IF(G1393&lt;&gt;"",G1393,IFERROR(INDEX(Accounts!$D$2:$D$40,MATCH(B1393,Accounts!$A$2:$A$40,0)),"Household")))</f>
        <v/>
      </c>
      <c r="L1393" s="25" t="str">
        <f aca="false">IF(F1393="","",SUMIFS($D$2:$D$3001,$F$2:$F$3001,F1393))</f>
        <v/>
      </c>
      <c r="M1393" s="23" t="str">
        <f aca="false">IF(A1393="","",IF(E1393="","Uncategorized",IF(I1393="Unknown","Unknown category",IF(AND(I1393="Transfer",F1393=""),"Transfer needs ID",IF(AND(F1393&lt;&gt;"",ABS(N(L1393))&gt;0.009),"Unmatched transfer",IF(AND(LEFT(E1393,6)="Rental",K1393="Household"),"Rental row needs property",""))))))</f>
        <v/>
      </c>
    </row>
    <row r="1394" customFormat="false" ht="15" hidden="false" customHeight="false" outlineLevel="0" collapsed="false">
      <c r="A1394" s="21"/>
      <c r="D1394" s="22"/>
      <c r="I1394" s="23" t="str">
        <f aca="false">IF(E1394="","",IFERROR(INDEX(Categories!$A$2:$A$200,MATCH(E1394,Categories!$B$2:$B$200,0)),"Unknown"))</f>
        <v/>
      </c>
      <c r="J1394" s="24" t="str">
        <f aca="false">IF(A1394="","",DATE(YEAR(A1394),MONTH(A1394),1))</f>
        <v/>
      </c>
      <c r="K1394" s="23" t="str">
        <f aca="false">IF(A1394="","",IF(G1394&lt;&gt;"",G1394,IFERROR(INDEX(Accounts!$D$2:$D$40,MATCH(B1394,Accounts!$A$2:$A$40,0)),"Household")))</f>
        <v/>
      </c>
      <c r="L1394" s="25" t="str">
        <f aca="false">IF(F1394="","",SUMIFS($D$2:$D$3001,$F$2:$F$3001,F1394))</f>
        <v/>
      </c>
      <c r="M1394" s="23" t="str">
        <f aca="false">IF(A1394="","",IF(E1394="","Uncategorized",IF(I1394="Unknown","Unknown category",IF(AND(I1394="Transfer",F1394=""),"Transfer needs ID",IF(AND(F1394&lt;&gt;"",ABS(N(L1394))&gt;0.009),"Unmatched transfer",IF(AND(LEFT(E1394,6)="Rental",K1394="Household"),"Rental row needs property",""))))))</f>
        <v/>
      </c>
    </row>
    <row r="1395" customFormat="false" ht="15" hidden="false" customHeight="false" outlineLevel="0" collapsed="false">
      <c r="A1395" s="21"/>
      <c r="D1395" s="22"/>
      <c r="I1395" s="23" t="str">
        <f aca="false">IF(E1395="","",IFERROR(INDEX(Categories!$A$2:$A$200,MATCH(E1395,Categories!$B$2:$B$200,0)),"Unknown"))</f>
        <v/>
      </c>
      <c r="J1395" s="24" t="str">
        <f aca="false">IF(A1395="","",DATE(YEAR(A1395),MONTH(A1395),1))</f>
        <v/>
      </c>
      <c r="K1395" s="23" t="str">
        <f aca="false">IF(A1395="","",IF(G1395&lt;&gt;"",G1395,IFERROR(INDEX(Accounts!$D$2:$D$40,MATCH(B1395,Accounts!$A$2:$A$40,0)),"Household")))</f>
        <v/>
      </c>
      <c r="L1395" s="25" t="str">
        <f aca="false">IF(F1395="","",SUMIFS($D$2:$D$3001,$F$2:$F$3001,F1395))</f>
        <v/>
      </c>
      <c r="M1395" s="23" t="str">
        <f aca="false">IF(A1395="","",IF(E1395="","Uncategorized",IF(I1395="Unknown","Unknown category",IF(AND(I1395="Transfer",F1395=""),"Transfer needs ID",IF(AND(F1395&lt;&gt;"",ABS(N(L1395))&gt;0.009),"Unmatched transfer",IF(AND(LEFT(E1395,6)="Rental",K1395="Household"),"Rental row needs property",""))))))</f>
        <v/>
      </c>
    </row>
    <row r="1396" customFormat="false" ht="15" hidden="false" customHeight="false" outlineLevel="0" collapsed="false">
      <c r="A1396" s="21"/>
      <c r="D1396" s="22"/>
      <c r="I1396" s="23" t="str">
        <f aca="false">IF(E1396="","",IFERROR(INDEX(Categories!$A$2:$A$200,MATCH(E1396,Categories!$B$2:$B$200,0)),"Unknown"))</f>
        <v/>
      </c>
      <c r="J1396" s="24" t="str">
        <f aca="false">IF(A1396="","",DATE(YEAR(A1396),MONTH(A1396),1))</f>
        <v/>
      </c>
      <c r="K1396" s="23" t="str">
        <f aca="false">IF(A1396="","",IF(G1396&lt;&gt;"",G1396,IFERROR(INDEX(Accounts!$D$2:$D$40,MATCH(B1396,Accounts!$A$2:$A$40,0)),"Household")))</f>
        <v/>
      </c>
      <c r="L1396" s="25" t="str">
        <f aca="false">IF(F1396="","",SUMIFS($D$2:$D$3001,$F$2:$F$3001,F1396))</f>
        <v/>
      </c>
      <c r="M1396" s="23" t="str">
        <f aca="false">IF(A1396="","",IF(E1396="","Uncategorized",IF(I1396="Unknown","Unknown category",IF(AND(I1396="Transfer",F1396=""),"Transfer needs ID",IF(AND(F1396&lt;&gt;"",ABS(N(L1396))&gt;0.009),"Unmatched transfer",IF(AND(LEFT(E1396,6)="Rental",K1396="Household"),"Rental row needs property",""))))))</f>
        <v/>
      </c>
    </row>
    <row r="1397" customFormat="false" ht="15" hidden="false" customHeight="false" outlineLevel="0" collapsed="false">
      <c r="A1397" s="21"/>
      <c r="D1397" s="22"/>
      <c r="I1397" s="23" t="str">
        <f aca="false">IF(E1397="","",IFERROR(INDEX(Categories!$A$2:$A$200,MATCH(E1397,Categories!$B$2:$B$200,0)),"Unknown"))</f>
        <v/>
      </c>
      <c r="J1397" s="24" t="str">
        <f aca="false">IF(A1397="","",DATE(YEAR(A1397),MONTH(A1397),1))</f>
        <v/>
      </c>
      <c r="K1397" s="23" t="str">
        <f aca="false">IF(A1397="","",IF(G1397&lt;&gt;"",G1397,IFERROR(INDEX(Accounts!$D$2:$D$40,MATCH(B1397,Accounts!$A$2:$A$40,0)),"Household")))</f>
        <v/>
      </c>
      <c r="L1397" s="25" t="str">
        <f aca="false">IF(F1397="","",SUMIFS($D$2:$D$3001,$F$2:$F$3001,F1397))</f>
        <v/>
      </c>
      <c r="M1397" s="23" t="str">
        <f aca="false">IF(A1397="","",IF(E1397="","Uncategorized",IF(I1397="Unknown","Unknown category",IF(AND(I1397="Transfer",F1397=""),"Transfer needs ID",IF(AND(F1397&lt;&gt;"",ABS(N(L1397))&gt;0.009),"Unmatched transfer",IF(AND(LEFT(E1397,6)="Rental",K1397="Household"),"Rental row needs property",""))))))</f>
        <v/>
      </c>
    </row>
    <row r="1398" customFormat="false" ht="15" hidden="false" customHeight="false" outlineLevel="0" collapsed="false">
      <c r="A1398" s="21"/>
      <c r="D1398" s="22"/>
      <c r="I1398" s="23" t="str">
        <f aca="false">IF(E1398="","",IFERROR(INDEX(Categories!$A$2:$A$200,MATCH(E1398,Categories!$B$2:$B$200,0)),"Unknown"))</f>
        <v/>
      </c>
      <c r="J1398" s="24" t="str">
        <f aca="false">IF(A1398="","",DATE(YEAR(A1398),MONTH(A1398),1))</f>
        <v/>
      </c>
      <c r="K1398" s="23" t="str">
        <f aca="false">IF(A1398="","",IF(G1398&lt;&gt;"",G1398,IFERROR(INDEX(Accounts!$D$2:$D$40,MATCH(B1398,Accounts!$A$2:$A$40,0)),"Household")))</f>
        <v/>
      </c>
      <c r="L1398" s="25" t="str">
        <f aca="false">IF(F1398="","",SUMIFS($D$2:$D$3001,$F$2:$F$3001,F1398))</f>
        <v/>
      </c>
      <c r="M1398" s="23" t="str">
        <f aca="false">IF(A1398="","",IF(E1398="","Uncategorized",IF(I1398="Unknown","Unknown category",IF(AND(I1398="Transfer",F1398=""),"Transfer needs ID",IF(AND(F1398&lt;&gt;"",ABS(N(L1398))&gt;0.009),"Unmatched transfer",IF(AND(LEFT(E1398,6)="Rental",K1398="Household"),"Rental row needs property",""))))))</f>
        <v/>
      </c>
    </row>
    <row r="1399" customFormat="false" ht="15" hidden="false" customHeight="false" outlineLevel="0" collapsed="false">
      <c r="A1399" s="21"/>
      <c r="D1399" s="22"/>
      <c r="I1399" s="23" t="str">
        <f aca="false">IF(E1399="","",IFERROR(INDEX(Categories!$A$2:$A$200,MATCH(E1399,Categories!$B$2:$B$200,0)),"Unknown"))</f>
        <v/>
      </c>
      <c r="J1399" s="24" t="str">
        <f aca="false">IF(A1399="","",DATE(YEAR(A1399),MONTH(A1399),1))</f>
        <v/>
      </c>
      <c r="K1399" s="23" t="str">
        <f aca="false">IF(A1399="","",IF(G1399&lt;&gt;"",G1399,IFERROR(INDEX(Accounts!$D$2:$D$40,MATCH(B1399,Accounts!$A$2:$A$40,0)),"Household")))</f>
        <v/>
      </c>
      <c r="L1399" s="25" t="str">
        <f aca="false">IF(F1399="","",SUMIFS($D$2:$D$3001,$F$2:$F$3001,F1399))</f>
        <v/>
      </c>
      <c r="M1399" s="23" t="str">
        <f aca="false">IF(A1399="","",IF(E1399="","Uncategorized",IF(I1399="Unknown","Unknown category",IF(AND(I1399="Transfer",F1399=""),"Transfer needs ID",IF(AND(F1399&lt;&gt;"",ABS(N(L1399))&gt;0.009),"Unmatched transfer",IF(AND(LEFT(E1399,6)="Rental",K1399="Household"),"Rental row needs property",""))))))</f>
        <v/>
      </c>
    </row>
    <row r="1400" customFormat="false" ht="15" hidden="false" customHeight="false" outlineLevel="0" collapsed="false">
      <c r="A1400" s="21"/>
      <c r="D1400" s="22"/>
      <c r="I1400" s="23" t="str">
        <f aca="false">IF(E1400="","",IFERROR(INDEX(Categories!$A$2:$A$200,MATCH(E1400,Categories!$B$2:$B$200,0)),"Unknown"))</f>
        <v/>
      </c>
      <c r="J1400" s="24" t="str">
        <f aca="false">IF(A1400="","",DATE(YEAR(A1400),MONTH(A1400),1))</f>
        <v/>
      </c>
      <c r="K1400" s="23" t="str">
        <f aca="false">IF(A1400="","",IF(G1400&lt;&gt;"",G1400,IFERROR(INDEX(Accounts!$D$2:$D$40,MATCH(B1400,Accounts!$A$2:$A$40,0)),"Household")))</f>
        <v/>
      </c>
      <c r="L1400" s="25" t="str">
        <f aca="false">IF(F1400="","",SUMIFS($D$2:$D$3001,$F$2:$F$3001,F1400))</f>
        <v/>
      </c>
      <c r="M1400" s="23" t="str">
        <f aca="false">IF(A1400="","",IF(E1400="","Uncategorized",IF(I1400="Unknown","Unknown category",IF(AND(I1400="Transfer",F1400=""),"Transfer needs ID",IF(AND(F1400&lt;&gt;"",ABS(N(L1400))&gt;0.009),"Unmatched transfer",IF(AND(LEFT(E1400,6)="Rental",K1400="Household"),"Rental row needs property",""))))))</f>
        <v/>
      </c>
    </row>
    <row r="1401" customFormat="false" ht="15" hidden="false" customHeight="false" outlineLevel="0" collapsed="false">
      <c r="A1401" s="21"/>
      <c r="D1401" s="22"/>
      <c r="I1401" s="23" t="str">
        <f aca="false">IF(E1401="","",IFERROR(INDEX(Categories!$A$2:$A$200,MATCH(E1401,Categories!$B$2:$B$200,0)),"Unknown"))</f>
        <v/>
      </c>
      <c r="J1401" s="24" t="str">
        <f aca="false">IF(A1401="","",DATE(YEAR(A1401),MONTH(A1401),1))</f>
        <v/>
      </c>
      <c r="K1401" s="23" t="str">
        <f aca="false">IF(A1401="","",IF(G1401&lt;&gt;"",G1401,IFERROR(INDEX(Accounts!$D$2:$D$40,MATCH(B1401,Accounts!$A$2:$A$40,0)),"Household")))</f>
        <v/>
      </c>
      <c r="L1401" s="25" t="str">
        <f aca="false">IF(F1401="","",SUMIFS($D$2:$D$3001,$F$2:$F$3001,F1401))</f>
        <v/>
      </c>
      <c r="M1401" s="23" t="str">
        <f aca="false">IF(A1401="","",IF(E1401="","Uncategorized",IF(I1401="Unknown","Unknown category",IF(AND(I1401="Transfer",F1401=""),"Transfer needs ID",IF(AND(F1401&lt;&gt;"",ABS(N(L1401))&gt;0.009),"Unmatched transfer",IF(AND(LEFT(E1401,6)="Rental",K1401="Household"),"Rental row needs property",""))))))</f>
        <v/>
      </c>
    </row>
    <row r="1402" customFormat="false" ht="15" hidden="false" customHeight="false" outlineLevel="0" collapsed="false">
      <c r="A1402" s="21"/>
      <c r="D1402" s="22"/>
      <c r="I1402" s="23" t="str">
        <f aca="false">IF(E1402="","",IFERROR(INDEX(Categories!$A$2:$A$200,MATCH(E1402,Categories!$B$2:$B$200,0)),"Unknown"))</f>
        <v/>
      </c>
      <c r="J1402" s="24" t="str">
        <f aca="false">IF(A1402="","",DATE(YEAR(A1402),MONTH(A1402),1))</f>
        <v/>
      </c>
      <c r="K1402" s="23" t="str">
        <f aca="false">IF(A1402="","",IF(G1402&lt;&gt;"",G1402,IFERROR(INDEX(Accounts!$D$2:$D$40,MATCH(B1402,Accounts!$A$2:$A$40,0)),"Household")))</f>
        <v/>
      </c>
      <c r="L1402" s="25" t="str">
        <f aca="false">IF(F1402="","",SUMIFS($D$2:$D$3001,$F$2:$F$3001,F1402))</f>
        <v/>
      </c>
      <c r="M1402" s="23" t="str">
        <f aca="false">IF(A1402="","",IF(E1402="","Uncategorized",IF(I1402="Unknown","Unknown category",IF(AND(I1402="Transfer",F1402=""),"Transfer needs ID",IF(AND(F1402&lt;&gt;"",ABS(N(L1402))&gt;0.009),"Unmatched transfer",IF(AND(LEFT(E1402,6)="Rental",K1402="Household"),"Rental row needs property",""))))))</f>
        <v/>
      </c>
    </row>
    <row r="1403" customFormat="false" ht="15" hidden="false" customHeight="false" outlineLevel="0" collapsed="false">
      <c r="A1403" s="21"/>
      <c r="D1403" s="22"/>
      <c r="I1403" s="23" t="str">
        <f aca="false">IF(E1403="","",IFERROR(INDEX(Categories!$A$2:$A$200,MATCH(E1403,Categories!$B$2:$B$200,0)),"Unknown"))</f>
        <v/>
      </c>
      <c r="J1403" s="24" t="str">
        <f aca="false">IF(A1403="","",DATE(YEAR(A1403),MONTH(A1403),1))</f>
        <v/>
      </c>
      <c r="K1403" s="23" t="str">
        <f aca="false">IF(A1403="","",IF(G1403&lt;&gt;"",G1403,IFERROR(INDEX(Accounts!$D$2:$D$40,MATCH(B1403,Accounts!$A$2:$A$40,0)),"Household")))</f>
        <v/>
      </c>
      <c r="L1403" s="25" t="str">
        <f aca="false">IF(F1403="","",SUMIFS($D$2:$D$3001,$F$2:$F$3001,F1403))</f>
        <v/>
      </c>
      <c r="M1403" s="23" t="str">
        <f aca="false">IF(A1403="","",IF(E1403="","Uncategorized",IF(I1403="Unknown","Unknown category",IF(AND(I1403="Transfer",F1403=""),"Transfer needs ID",IF(AND(F1403&lt;&gt;"",ABS(N(L1403))&gt;0.009),"Unmatched transfer",IF(AND(LEFT(E1403,6)="Rental",K1403="Household"),"Rental row needs property",""))))))</f>
        <v/>
      </c>
    </row>
    <row r="1404" customFormat="false" ht="15" hidden="false" customHeight="false" outlineLevel="0" collapsed="false">
      <c r="A1404" s="21"/>
      <c r="D1404" s="22"/>
      <c r="I1404" s="23" t="str">
        <f aca="false">IF(E1404="","",IFERROR(INDEX(Categories!$A$2:$A$200,MATCH(E1404,Categories!$B$2:$B$200,0)),"Unknown"))</f>
        <v/>
      </c>
      <c r="J1404" s="24" t="str">
        <f aca="false">IF(A1404="","",DATE(YEAR(A1404),MONTH(A1404),1))</f>
        <v/>
      </c>
      <c r="K1404" s="23" t="str">
        <f aca="false">IF(A1404="","",IF(G1404&lt;&gt;"",G1404,IFERROR(INDEX(Accounts!$D$2:$D$40,MATCH(B1404,Accounts!$A$2:$A$40,0)),"Household")))</f>
        <v/>
      </c>
      <c r="L1404" s="25" t="str">
        <f aca="false">IF(F1404="","",SUMIFS($D$2:$D$3001,$F$2:$F$3001,F1404))</f>
        <v/>
      </c>
      <c r="M1404" s="23" t="str">
        <f aca="false">IF(A1404="","",IF(E1404="","Uncategorized",IF(I1404="Unknown","Unknown category",IF(AND(I1404="Transfer",F1404=""),"Transfer needs ID",IF(AND(F1404&lt;&gt;"",ABS(N(L1404))&gt;0.009),"Unmatched transfer",IF(AND(LEFT(E1404,6)="Rental",K1404="Household"),"Rental row needs property",""))))))</f>
        <v/>
      </c>
    </row>
    <row r="1405" customFormat="false" ht="15" hidden="false" customHeight="false" outlineLevel="0" collapsed="false">
      <c r="A1405" s="21"/>
      <c r="D1405" s="22"/>
      <c r="I1405" s="23" t="str">
        <f aca="false">IF(E1405="","",IFERROR(INDEX(Categories!$A$2:$A$200,MATCH(E1405,Categories!$B$2:$B$200,0)),"Unknown"))</f>
        <v/>
      </c>
      <c r="J1405" s="24" t="str">
        <f aca="false">IF(A1405="","",DATE(YEAR(A1405),MONTH(A1405),1))</f>
        <v/>
      </c>
      <c r="K1405" s="23" t="str">
        <f aca="false">IF(A1405="","",IF(G1405&lt;&gt;"",G1405,IFERROR(INDEX(Accounts!$D$2:$D$40,MATCH(B1405,Accounts!$A$2:$A$40,0)),"Household")))</f>
        <v/>
      </c>
      <c r="L1405" s="25" t="str">
        <f aca="false">IF(F1405="","",SUMIFS($D$2:$D$3001,$F$2:$F$3001,F1405))</f>
        <v/>
      </c>
      <c r="M1405" s="23" t="str">
        <f aca="false">IF(A1405="","",IF(E1405="","Uncategorized",IF(I1405="Unknown","Unknown category",IF(AND(I1405="Transfer",F1405=""),"Transfer needs ID",IF(AND(F1405&lt;&gt;"",ABS(N(L1405))&gt;0.009),"Unmatched transfer",IF(AND(LEFT(E1405,6)="Rental",K1405="Household"),"Rental row needs property",""))))))</f>
        <v/>
      </c>
    </row>
    <row r="1406" customFormat="false" ht="15" hidden="false" customHeight="false" outlineLevel="0" collapsed="false">
      <c r="A1406" s="21"/>
      <c r="D1406" s="22"/>
      <c r="I1406" s="23" t="str">
        <f aca="false">IF(E1406="","",IFERROR(INDEX(Categories!$A$2:$A$200,MATCH(E1406,Categories!$B$2:$B$200,0)),"Unknown"))</f>
        <v/>
      </c>
      <c r="J1406" s="24" t="str">
        <f aca="false">IF(A1406="","",DATE(YEAR(A1406),MONTH(A1406),1))</f>
        <v/>
      </c>
      <c r="K1406" s="23" t="str">
        <f aca="false">IF(A1406="","",IF(G1406&lt;&gt;"",G1406,IFERROR(INDEX(Accounts!$D$2:$D$40,MATCH(B1406,Accounts!$A$2:$A$40,0)),"Household")))</f>
        <v/>
      </c>
      <c r="L1406" s="25" t="str">
        <f aca="false">IF(F1406="","",SUMIFS($D$2:$D$3001,$F$2:$F$3001,F1406))</f>
        <v/>
      </c>
      <c r="M1406" s="23" t="str">
        <f aca="false">IF(A1406="","",IF(E1406="","Uncategorized",IF(I1406="Unknown","Unknown category",IF(AND(I1406="Transfer",F1406=""),"Transfer needs ID",IF(AND(F1406&lt;&gt;"",ABS(N(L1406))&gt;0.009),"Unmatched transfer",IF(AND(LEFT(E1406,6)="Rental",K1406="Household"),"Rental row needs property",""))))))</f>
        <v/>
      </c>
    </row>
    <row r="1407" customFormat="false" ht="15" hidden="false" customHeight="false" outlineLevel="0" collapsed="false">
      <c r="A1407" s="21"/>
      <c r="D1407" s="22"/>
      <c r="I1407" s="23" t="str">
        <f aca="false">IF(E1407="","",IFERROR(INDEX(Categories!$A$2:$A$200,MATCH(E1407,Categories!$B$2:$B$200,0)),"Unknown"))</f>
        <v/>
      </c>
      <c r="J1407" s="24" t="str">
        <f aca="false">IF(A1407="","",DATE(YEAR(A1407),MONTH(A1407),1))</f>
        <v/>
      </c>
      <c r="K1407" s="23" t="str">
        <f aca="false">IF(A1407="","",IF(G1407&lt;&gt;"",G1407,IFERROR(INDEX(Accounts!$D$2:$D$40,MATCH(B1407,Accounts!$A$2:$A$40,0)),"Household")))</f>
        <v/>
      </c>
      <c r="L1407" s="25" t="str">
        <f aca="false">IF(F1407="","",SUMIFS($D$2:$D$3001,$F$2:$F$3001,F1407))</f>
        <v/>
      </c>
      <c r="M1407" s="23" t="str">
        <f aca="false">IF(A1407="","",IF(E1407="","Uncategorized",IF(I1407="Unknown","Unknown category",IF(AND(I1407="Transfer",F1407=""),"Transfer needs ID",IF(AND(F1407&lt;&gt;"",ABS(N(L1407))&gt;0.009),"Unmatched transfer",IF(AND(LEFT(E1407,6)="Rental",K1407="Household"),"Rental row needs property",""))))))</f>
        <v/>
      </c>
    </row>
    <row r="1408" customFormat="false" ht="15" hidden="false" customHeight="false" outlineLevel="0" collapsed="false">
      <c r="A1408" s="21"/>
      <c r="D1408" s="22"/>
      <c r="I1408" s="23" t="str">
        <f aca="false">IF(E1408="","",IFERROR(INDEX(Categories!$A$2:$A$200,MATCH(E1408,Categories!$B$2:$B$200,0)),"Unknown"))</f>
        <v/>
      </c>
      <c r="J1408" s="24" t="str">
        <f aca="false">IF(A1408="","",DATE(YEAR(A1408),MONTH(A1408),1))</f>
        <v/>
      </c>
      <c r="K1408" s="23" t="str">
        <f aca="false">IF(A1408="","",IF(G1408&lt;&gt;"",G1408,IFERROR(INDEX(Accounts!$D$2:$D$40,MATCH(B1408,Accounts!$A$2:$A$40,0)),"Household")))</f>
        <v/>
      </c>
      <c r="L1408" s="25" t="str">
        <f aca="false">IF(F1408="","",SUMIFS($D$2:$D$3001,$F$2:$F$3001,F1408))</f>
        <v/>
      </c>
      <c r="M1408" s="23" t="str">
        <f aca="false">IF(A1408="","",IF(E1408="","Uncategorized",IF(I1408="Unknown","Unknown category",IF(AND(I1408="Transfer",F1408=""),"Transfer needs ID",IF(AND(F1408&lt;&gt;"",ABS(N(L1408))&gt;0.009),"Unmatched transfer",IF(AND(LEFT(E1408,6)="Rental",K1408="Household"),"Rental row needs property",""))))))</f>
        <v/>
      </c>
    </row>
    <row r="1409" customFormat="false" ht="15" hidden="false" customHeight="false" outlineLevel="0" collapsed="false">
      <c r="A1409" s="21"/>
      <c r="D1409" s="22"/>
      <c r="I1409" s="23" t="str">
        <f aca="false">IF(E1409="","",IFERROR(INDEX(Categories!$A$2:$A$200,MATCH(E1409,Categories!$B$2:$B$200,0)),"Unknown"))</f>
        <v/>
      </c>
      <c r="J1409" s="24" t="str">
        <f aca="false">IF(A1409="","",DATE(YEAR(A1409),MONTH(A1409),1))</f>
        <v/>
      </c>
      <c r="K1409" s="23" t="str">
        <f aca="false">IF(A1409="","",IF(G1409&lt;&gt;"",G1409,IFERROR(INDEX(Accounts!$D$2:$D$40,MATCH(B1409,Accounts!$A$2:$A$40,0)),"Household")))</f>
        <v/>
      </c>
      <c r="L1409" s="25" t="str">
        <f aca="false">IF(F1409="","",SUMIFS($D$2:$D$3001,$F$2:$F$3001,F1409))</f>
        <v/>
      </c>
      <c r="M1409" s="23" t="str">
        <f aca="false">IF(A1409="","",IF(E1409="","Uncategorized",IF(I1409="Unknown","Unknown category",IF(AND(I1409="Transfer",F1409=""),"Transfer needs ID",IF(AND(F1409&lt;&gt;"",ABS(N(L1409))&gt;0.009),"Unmatched transfer",IF(AND(LEFT(E1409,6)="Rental",K1409="Household"),"Rental row needs property",""))))))</f>
        <v/>
      </c>
    </row>
    <row r="1410" customFormat="false" ht="15" hidden="false" customHeight="false" outlineLevel="0" collapsed="false">
      <c r="A1410" s="21"/>
      <c r="D1410" s="22"/>
      <c r="I1410" s="23" t="str">
        <f aca="false">IF(E1410="","",IFERROR(INDEX(Categories!$A$2:$A$200,MATCH(E1410,Categories!$B$2:$B$200,0)),"Unknown"))</f>
        <v/>
      </c>
      <c r="J1410" s="24" t="str">
        <f aca="false">IF(A1410="","",DATE(YEAR(A1410),MONTH(A1410),1))</f>
        <v/>
      </c>
      <c r="K1410" s="23" t="str">
        <f aca="false">IF(A1410="","",IF(G1410&lt;&gt;"",G1410,IFERROR(INDEX(Accounts!$D$2:$D$40,MATCH(B1410,Accounts!$A$2:$A$40,0)),"Household")))</f>
        <v/>
      </c>
      <c r="L1410" s="25" t="str">
        <f aca="false">IF(F1410="","",SUMIFS($D$2:$D$3001,$F$2:$F$3001,F1410))</f>
        <v/>
      </c>
      <c r="M1410" s="23" t="str">
        <f aca="false">IF(A1410="","",IF(E1410="","Uncategorized",IF(I1410="Unknown","Unknown category",IF(AND(I1410="Transfer",F1410=""),"Transfer needs ID",IF(AND(F1410&lt;&gt;"",ABS(N(L1410))&gt;0.009),"Unmatched transfer",IF(AND(LEFT(E1410,6)="Rental",K1410="Household"),"Rental row needs property",""))))))</f>
        <v/>
      </c>
    </row>
    <row r="1411" customFormat="false" ht="15" hidden="false" customHeight="false" outlineLevel="0" collapsed="false">
      <c r="A1411" s="21"/>
      <c r="D1411" s="22"/>
      <c r="I1411" s="23" t="str">
        <f aca="false">IF(E1411="","",IFERROR(INDEX(Categories!$A$2:$A$200,MATCH(E1411,Categories!$B$2:$B$200,0)),"Unknown"))</f>
        <v/>
      </c>
      <c r="J1411" s="24" t="str">
        <f aca="false">IF(A1411="","",DATE(YEAR(A1411),MONTH(A1411),1))</f>
        <v/>
      </c>
      <c r="K1411" s="23" t="str">
        <f aca="false">IF(A1411="","",IF(G1411&lt;&gt;"",G1411,IFERROR(INDEX(Accounts!$D$2:$D$40,MATCH(B1411,Accounts!$A$2:$A$40,0)),"Household")))</f>
        <v/>
      </c>
      <c r="L1411" s="25" t="str">
        <f aca="false">IF(F1411="","",SUMIFS($D$2:$D$3001,$F$2:$F$3001,F1411))</f>
        <v/>
      </c>
      <c r="M1411" s="23" t="str">
        <f aca="false">IF(A1411="","",IF(E1411="","Uncategorized",IF(I1411="Unknown","Unknown category",IF(AND(I1411="Transfer",F1411=""),"Transfer needs ID",IF(AND(F1411&lt;&gt;"",ABS(N(L1411))&gt;0.009),"Unmatched transfer",IF(AND(LEFT(E1411,6)="Rental",K1411="Household"),"Rental row needs property",""))))))</f>
        <v/>
      </c>
    </row>
    <row r="1412" customFormat="false" ht="15" hidden="false" customHeight="false" outlineLevel="0" collapsed="false">
      <c r="A1412" s="21"/>
      <c r="D1412" s="22"/>
      <c r="I1412" s="23" t="str">
        <f aca="false">IF(E1412="","",IFERROR(INDEX(Categories!$A$2:$A$200,MATCH(E1412,Categories!$B$2:$B$200,0)),"Unknown"))</f>
        <v/>
      </c>
      <c r="J1412" s="24" t="str">
        <f aca="false">IF(A1412="","",DATE(YEAR(A1412),MONTH(A1412),1))</f>
        <v/>
      </c>
      <c r="K1412" s="23" t="str">
        <f aca="false">IF(A1412="","",IF(G1412&lt;&gt;"",G1412,IFERROR(INDEX(Accounts!$D$2:$D$40,MATCH(B1412,Accounts!$A$2:$A$40,0)),"Household")))</f>
        <v/>
      </c>
      <c r="L1412" s="25" t="str">
        <f aca="false">IF(F1412="","",SUMIFS($D$2:$D$3001,$F$2:$F$3001,F1412))</f>
        <v/>
      </c>
      <c r="M1412" s="23" t="str">
        <f aca="false">IF(A1412="","",IF(E1412="","Uncategorized",IF(I1412="Unknown","Unknown category",IF(AND(I1412="Transfer",F1412=""),"Transfer needs ID",IF(AND(F1412&lt;&gt;"",ABS(N(L1412))&gt;0.009),"Unmatched transfer",IF(AND(LEFT(E1412,6)="Rental",K1412="Household"),"Rental row needs property",""))))))</f>
        <v/>
      </c>
    </row>
    <row r="1413" customFormat="false" ht="15" hidden="false" customHeight="false" outlineLevel="0" collapsed="false">
      <c r="A1413" s="21"/>
      <c r="D1413" s="22"/>
      <c r="I1413" s="23" t="str">
        <f aca="false">IF(E1413="","",IFERROR(INDEX(Categories!$A$2:$A$200,MATCH(E1413,Categories!$B$2:$B$200,0)),"Unknown"))</f>
        <v/>
      </c>
      <c r="J1413" s="24" t="str">
        <f aca="false">IF(A1413="","",DATE(YEAR(A1413),MONTH(A1413),1))</f>
        <v/>
      </c>
      <c r="K1413" s="23" t="str">
        <f aca="false">IF(A1413="","",IF(G1413&lt;&gt;"",G1413,IFERROR(INDEX(Accounts!$D$2:$D$40,MATCH(B1413,Accounts!$A$2:$A$40,0)),"Household")))</f>
        <v/>
      </c>
      <c r="L1413" s="25" t="str">
        <f aca="false">IF(F1413="","",SUMIFS($D$2:$D$3001,$F$2:$F$3001,F1413))</f>
        <v/>
      </c>
      <c r="M1413" s="23" t="str">
        <f aca="false">IF(A1413="","",IF(E1413="","Uncategorized",IF(I1413="Unknown","Unknown category",IF(AND(I1413="Transfer",F1413=""),"Transfer needs ID",IF(AND(F1413&lt;&gt;"",ABS(N(L1413))&gt;0.009),"Unmatched transfer",IF(AND(LEFT(E1413,6)="Rental",K1413="Household"),"Rental row needs property",""))))))</f>
        <v/>
      </c>
    </row>
    <row r="1414" customFormat="false" ht="15" hidden="false" customHeight="false" outlineLevel="0" collapsed="false">
      <c r="A1414" s="21"/>
      <c r="D1414" s="22"/>
      <c r="I1414" s="23" t="str">
        <f aca="false">IF(E1414="","",IFERROR(INDEX(Categories!$A$2:$A$200,MATCH(E1414,Categories!$B$2:$B$200,0)),"Unknown"))</f>
        <v/>
      </c>
      <c r="J1414" s="24" t="str">
        <f aca="false">IF(A1414="","",DATE(YEAR(A1414),MONTH(A1414),1))</f>
        <v/>
      </c>
      <c r="K1414" s="23" t="str">
        <f aca="false">IF(A1414="","",IF(G1414&lt;&gt;"",G1414,IFERROR(INDEX(Accounts!$D$2:$D$40,MATCH(B1414,Accounts!$A$2:$A$40,0)),"Household")))</f>
        <v/>
      </c>
      <c r="L1414" s="25" t="str">
        <f aca="false">IF(F1414="","",SUMIFS($D$2:$D$3001,$F$2:$F$3001,F1414))</f>
        <v/>
      </c>
      <c r="M1414" s="23" t="str">
        <f aca="false">IF(A1414="","",IF(E1414="","Uncategorized",IF(I1414="Unknown","Unknown category",IF(AND(I1414="Transfer",F1414=""),"Transfer needs ID",IF(AND(F1414&lt;&gt;"",ABS(N(L1414))&gt;0.009),"Unmatched transfer",IF(AND(LEFT(E1414,6)="Rental",K1414="Household"),"Rental row needs property",""))))))</f>
        <v/>
      </c>
    </row>
    <row r="1415" customFormat="false" ht="15" hidden="false" customHeight="false" outlineLevel="0" collapsed="false">
      <c r="A1415" s="21"/>
      <c r="D1415" s="22"/>
      <c r="I1415" s="23" t="str">
        <f aca="false">IF(E1415="","",IFERROR(INDEX(Categories!$A$2:$A$200,MATCH(E1415,Categories!$B$2:$B$200,0)),"Unknown"))</f>
        <v/>
      </c>
      <c r="J1415" s="24" t="str">
        <f aca="false">IF(A1415="","",DATE(YEAR(A1415),MONTH(A1415),1))</f>
        <v/>
      </c>
      <c r="K1415" s="23" t="str">
        <f aca="false">IF(A1415="","",IF(G1415&lt;&gt;"",G1415,IFERROR(INDEX(Accounts!$D$2:$D$40,MATCH(B1415,Accounts!$A$2:$A$40,0)),"Household")))</f>
        <v/>
      </c>
      <c r="L1415" s="25" t="str">
        <f aca="false">IF(F1415="","",SUMIFS($D$2:$D$3001,$F$2:$F$3001,F1415))</f>
        <v/>
      </c>
      <c r="M1415" s="23" t="str">
        <f aca="false">IF(A1415="","",IF(E1415="","Uncategorized",IF(I1415="Unknown","Unknown category",IF(AND(I1415="Transfer",F1415=""),"Transfer needs ID",IF(AND(F1415&lt;&gt;"",ABS(N(L1415))&gt;0.009),"Unmatched transfer",IF(AND(LEFT(E1415,6)="Rental",K1415="Household"),"Rental row needs property",""))))))</f>
        <v/>
      </c>
    </row>
    <row r="1416" customFormat="false" ht="15" hidden="false" customHeight="false" outlineLevel="0" collapsed="false">
      <c r="A1416" s="21"/>
      <c r="D1416" s="22"/>
      <c r="I1416" s="23" t="str">
        <f aca="false">IF(E1416="","",IFERROR(INDEX(Categories!$A$2:$A$200,MATCH(E1416,Categories!$B$2:$B$200,0)),"Unknown"))</f>
        <v/>
      </c>
      <c r="J1416" s="24" t="str">
        <f aca="false">IF(A1416="","",DATE(YEAR(A1416),MONTH(A1416),1))</f>
        <v/>
      </c>
      <c r="K1416" s="23" t="str">
        <f aca="false">IF(A1416="","",IF(G1416&lt;&gt;"",G1416,IFERROR(INDEX(Accounts!$D$2:$D$40,MATCH(B1416,Accounts!$A$2:$A$40,0)),"Household")))</f>
        <v/>
      </c>
      <c r="L1416" s="25" t="str">
        <f aca="false">IF(F1416="","",SUMIFS($D$2:$D$3001,$F$2:$F$3001,F1416))</f>
        <v/>
      </c>
      <c r="M1416" s="23" t="str">
        <f aca="false">IF(A1416="","",IF(E1416="","Uncategorized",IF(I1416="Unknown","Unknown category",IF(AND(I1416="Transfer",F1416=""),"Transfer needs ID",IF(AND(F1416&lt;&gt;"",ABS(N(L1416))&gt;0.009),"Unmatched transfer",IF(AND(LEFT(E1416,6)="Rental",K1416="Household"),"Rental row needs property",""))))))</f>
        <v/>
      </c>
    </row>
    <row r="1417" customFormat="false" ht="15" hidden="false" customHeight="false" outlineLevel="0" collapsed="false">
      <c r="A1417" s="21"/>
      <c r="D1417" s="22"/>
      <c r="I1417" s="23" t="str">
        <f aca="false">IF(E1417="","",IFERROR(INDEX(Categories!$A$2:$A$200,MATCH(E1417,Categories!$B$2:$B$200,0)),"Unknown"))</f>
        <v/>
      </c>
      <c r="J1417" s="24" t="str">
        <f aca="false">IF(A1417="","",DATE(YEAR(A1417),MONTH(A1417),1))</f>
        <v/>
      </c>
      <c r="K1417" s="23" t="str">
        <f aca="false">IF(A1417="","",IF(G1417&lt;&gt;"",G1417,IFERROR(INDEX(Accounts!$D$2:$D$40,MATCH(B1417,Accounts!$A$2:$A$40,0)),"Household")))</f>
        <v/>
      </c>
      <c r="L1417" s="25" t="str">
        <f aca="false">IF(F1417="","",SUMIFS($D$2:$D$3001,$F$2:$F$3001,F1417))</f>
        <v/>
      </c>
      <c r="M1417" s="23" t="str">
        <f aca="false">IF(A1417="","",IF(E1417="","Uncategorized",IF(I1417="Unknown","Unknown category",IF(AND(I1417="Transfer",F1417=""),"Transfer needs ID",IF(AND(F1417&lt;&gt;"",ABS(N(L1417))&gt;0.009),"Unmatched transfer",IF(AND(LEFT(E1417,6)="Rental",K1417="Household"),"Rental row needs property",""))))))</f>
        <v/>
      </c>
    </row>
    <row r="1418" customFormat="false" ht="15" hidden="false" customHeight="false" outlineLevel="0" collapsed="false">
      <c r="A1418" s="21"/>
      <c r="D1418" s="22"/>
      <c r="I1418" s="23" t="str">
        <f aca="false">IF(E1418="","",IFERROR(INDEX(Categories!$A$2:$A$200,MATCH(E1418,Categories!$B$2:$B$200,0)),"Unknown"))</f>
        <v/>
      </c>
      <c r="J1418" s="24" t="str">
        <f aca="false">IF(A1418="","",DATE(YEAR(A1418),MONTH(A1418),1))</f>
        <v/>
      </c>
      <c r="K1418" s="23" t="str">
        <f aca="false">IF(A1418="","",IF(G1418&lt;&gt;"",G1418,IFERROR(INDEX(Accounts!$D$2:$D$40,MATCH(B1418,Accounts!$A$2:$A$40,0)),"Household")))</f>
        <v/>
      </c>
      <c r="L1418" s="25" t="str">
        <f aca="false">IF(F1418="","",SUMIFS($D$2:$D$3001,$F$2:$F$3001,F1418))</f>
        <v/>
      </c>
      <c r="M1418" s="23" t="str">
        <f aca="false">IF(A1418="","",IF(E1418="","Uncategorized",IF(I1418="Unknown","Unknown category",IF(AND(I1418="Transfer",F1418=""),"Transfer needs ID",IF(AND(F1418&lt;&gt;"",ABS(N(L1418))&gt;0.009),"Unmatched transfer",IF(AND(LEFT(E1418,6)="Rental",K1418="Household"),"Rental row needs property",""))))))</f>
        <v/>
      </c>
    </row>
    <row r="1419" customFormat="false" ht="15" hidden="false" customHeight="false" outlineLevel="0" collapsed="false">
      <c r="A1419" s="21"/>
      <c r="D1419" s="22"/>
      <c r="I1419" s="23" t="str">
        <f aca="false">IF(E1419="","",IFERROR(INDEX(Categories!$A$2:$A$200,MATCH(E1419,Categories!$B$2:$B$200,0)),"Unknown"))</f>
        <v/>
      </c>
      <c r="J1419" s="24" t="str">
        <f aca="false">IF(A1419="","",DATE(YEAR(A1419),MONTH(A1419),1))</f>
        <v/>
      </c>
      <c r="K1419" s="23" t="str">
        <f aca="false">IF(A1419="","",IF(G1419&lt;&gt;"",G1419,IFERROR(INDEX(Accounts!$D$2:$D$40,MATCH(B1419,Accounts!$A$2:$A$40,0)),"Household")))</f>
        <v/>
      </c>
      <c r="L1419" s="25" t="str">
        <f aca="false">IF(F1419="","",SUMIFS($D$2:$D$3001,$F$2:$F$3001,F1419))</f>
        <v/>
      </c>
      <c r="M1419" s="23" t="str">
        <f aca="false">IF(A1419="","",IF(E1419="","Uncategorized",IF(I1419="Unknown","Unknown category",IF(AND(I1419="Transfer",F1419=""),"Transfer needs ID",IF(AND(F1419&lt;&gt;"",ABS(N(L1419))&gt;0.009),"Unmatched transfer",IF(AND(LEFT(E1419,6)="Rental",K1419="Household"),"Rental row needs property",""))))))</f>
        <v/>
      </c>
    </row>
    <row r="1420" customFormat="false" ht="15" hidden="false" customHeight="false" outlineLevel="0" collapsed="false">
      <c r="A1420" s="21"/>
      <c r="D1420" s="22"/>
      <c r="I1420" s="23" t="str">
        <f aca="false">IF(E1420="","",IFERROR(INDEX(Categories!$A$2:$A$200,MATCH(E1420,Categories!$B$2:$B$200,0)),"Unknown"))</f>
        <v/>
      </c>
      <c r="J1420" s="24" t="str">
        <f aca="false">IF(A1420="","",DATE(YEAR(A1420),MONTH(A1420),1))</f>
        <v/>
      </c>
      <c r="K1420" s="23" t="str">
        <f aca="false">IF(A1420="","",IF(G1420&lt;&gt;"",G1420,IFERROR(INDEX(Accounts!$D$2:$D$40,MATCH(B1420,Accounts!$A$2:$A$40,0)),"Household")))</f>
        <v/>
      </c>
      <c r="L1420" s="25" t="str">
        <f aca="false">IF(F1420="","",SUMIFS($D$2:$D$3001,$F$2:$F$3001,F1420))</f>
        <v/>
      </c>
      <c r="M1420" s="23" t="str">
        <f aca="false">IF(A1420="","",IF(E1420="","Uncategorized",IF(I1420="Unknown","Unknown category",IF(AND(I1420="Transfer",F1420=""),"Transfer needs ID",IF(AND(F1420&lt;&gt;"",ABS(N(L1420))&gt;0.009),"Unmatched transfer",IF(AND(LEFT(E1420,6)="Rental",K1420="Household"),"Rental row needs property",""))))))</f>
        <v/>
      </c>
    </row>
    <row r="1421" customFormat="false" ht="15" hidden="false" customHeight="false" outlineLevel="0" collapsed="false">
      <c r="A1421" s="21"/>
      <c r="D1421" s="22"/>
      <c r="I1421" s="23" t="str">
        <f aca="false">IF(E1421="","",IFERROR(INDEX(Categories!$A$2:$A$200,MATCH(E1421,Categories!$B$2:$B$200,0)),"Unknown"))</f>
        <v/>
      </c>
      <c r="J1421" s="24" t="str">
        <f aca="false">IF(A1421="","",DATE(YEAR(A1421),MONTH(A1421),1))</f>
        <v/>
      </c>
      <c r="K1421" s="23" t="str">
        <f aca="false">IF(A1421="","",IF(G1421&lt;&gt;"",G1421,IFERROR(INDEX(Accounts!$D$2:$D$40,MATCH(B1421,Accounts!$A$2:$A$40,0)),"Household")))</f>
        <v/>
      </c>
      <c r="L1421" s="25" t="str">
        <f aca="false">IF(F1421="","",SUMIFS($D$2:$D$3001,$F$2:$F$3001,F1421))</f>
        <v/>
      </c>
      <c r="M1421" s="23" t="str">
        <f aca="false">IF(A1421="","",IF(E1421="","Uncategorized",IF(I1421="Unknown","Unknown category",IF(AND(I1421="Transfer",F1421=""),"Transfer needs ID",IF(AND(F1421&lt;&gt;"",ABS(N(L1421))&gt;0.009),"Unmatched transfer",IF(AND(LEFT(E1421,6)="Rental",K1421="Household"),"Rental row needs property",""))))))</f>
        <v/>
      </c>
    </row>
    <row r="1422" customFormat="false" ht="15" hidden="false" customHeight="false" outlineLevel="0" collapsed="false">
      <c r="A1422" s="21"/>
      <c r="D1422" s="22"/>
      <c r="I1422" s="23" t="str">
        <f aca="false">IF(E1422="","",IFERROR(INDEX(Categories!$A$2:$A$200,MATCH(E1422,Categories!$B$2:$B$200,0)),"Unknown"))</f>
        <v/>
      </c>
      <c r="J1422" s="24" t="str">
        <f aca="false">IF(A1422="","",DATE(YEAR(A1422),MONTH(A1422),1))</f>
        <v/>
      </c>
      <c r="K1422" s="23" t="str">
        <f aca="false">IF(A1422="","",IF(G1422&lt;&gt;"",G1422,IFERROR(INDEX(Accounts!$D$2:$D$40,MATCH(B1422,Accounts!$A$2:$A$40,0)),"Household")))</f>
        <v/>
      </c>
      <c r="L1422" s="25" t="str">
        <f aca="false">IF(F1422="","",SUMIFS($D$2:$D$3001,$F$2:$F$3001,F1422))</f>
        <v/>
      </c>
      <c r="M1422" s="23" t="str">
        <f aca="false">IF(A1422="","",IF(E1422="","Uncategorized",IF(I1422="Unknown","Unknown category",IF(AND(I1422="Transfer",F1422=""),"Transfer needs ID",IF(AND(F1422&lt;&gt;"",ABS(N(L1422))&gt;0.009),"Unmatched transfer",IF(AND(LEFT(E1422,6)="Rental",K1422="Household"),"Rental row needs property",""))))))</f>
        <v/>
      </c>
    </row>
    <row r="1423" customFormat="false" ht="15" hidden="false" customHeight="false" outlineLevel="0" collapsed="false">
      <c r="A1423" s="21"/>
      <c r="D1423" s="22"/>
      <c r="I1423" s="23" t="str">
        <f aca="false">IF(E1423="","",IFERROR(INDEX(Categories!$A$2:$A$200,MATCH(E1423,Categories!$B$2:$B$200,0)),"Unknown"))</f>
        <v/>
      </c>
      <c r="J1423" s="24" t="str">
        <f aca="false">IF(A1423="","",DATE(YEAR(A1423),MONTH(A1423),1))</f>
        <v/>
      </c>
      <c r="K1423" s="23" t="str">
        <f aca="false">IF(A1423="","",IF(G1423&lt;&gt;"",G1423,IFERROR(INDEX(Accounts!$D$2:$D$40,MATCH(B1423,Accounts!$A$2:$A$40,0)),"Household")))</f>
        <v/>
      </c>
      <c r="L1423" s="25" t="str">
        <f aca="false">IF(F1423="","",SUMIFS($D$2:$D$3001,$F$2:$F$3001,F1423))</f>
        <v/>
      </c>
      <c r="M1423" s="23" t="str">
        <f aca="false">IF(A1423="","",IF(E1423="","Uncategorized",IF(I1423="Unknown","Unknown category",IF(AND(I1423="Transfer",F1423=""),"Transfer needs ID",IF(AND(F1423&lt;&gt;"",ABS(N(L1423))&gt;0.009),"Unmatched transfer",IF(AND(LEFT(E1423,6)="Rental",K1423="Household"),"Rental row needs property",""))))))</f>
        <v/>
      </c>
    </row>
    <row r="1424" customFormat="false" ht="15" hidden="false" customHeight="false" outlineLevel="0" collapsed="false">
      <c r="A1424" s="21"/>
      <c r="D1424" s="22"/>
      <c r="I1424" s="23" t="str">
        <f aca="false">IF(E1424="","",IFERROR(INDEX(Categories!$A$2:$A$200,MATCH(E1424,Categories!$B$2:$B$200,0)),"Unknown"))</f>
        <v/>
      </c>
      <c r="J1424" s="24" t="str">
        <f aca="false">IF(A1424="","",DATE(YEAR(A1424),MONTH(A1424),1))</f>
        <v/>
      </c>
      <c r="K1424" s="23" t="str">
        <f aca="false">IF(A1424="","",IF(G1424&lt;&gt;"",G1424,IFERROR(INDEX(Accounts!$D$2:$D$40,MATCH(B1424,Accounts!$A$2:$A$40,0)),"Household")))</f>
        <v/>
      </c>
      <c r="L1424" s="25" t="str">
        <f aca="false">IF(F1424="","",SUMIFS($D$2:$D$3001,$F$2:$F$3001,F1424))</f>
        <v/>
      </c>
      <c r="M1424" s="23" t="str">
        <f aca="false">IF(A1424="","",IF(E1424="","Uncategorized",IF(I1424="Unknown","Unknown category",IF(AND(I1424="Transfer",F1424=""),"Transfer needs ID",IF(AND(F1424&lt;&gt;"",ABS(N(L1424))&gt;0.009),"Unmatched transfer",IF(AND(LEFT(E1424,6)="Rental",K1424="Household"),"Rental row needs property",""))))))</f>
        <v/>
      </c>
    </row>
    <row r="1425" customFormat="false" ht="15" hidden="false" customHeight="false" outlineLevel="0" collapsed="false">
      <c r="A1425" s="21"/>
      <c r="D1425" s="22"/>
      <c r="I1425" s="23" t="str">
        <f aca="false">IF(E1425="","",IFERROR(INDEX(Categories!$A$2:$A$200,MATCH(E1425,Categories!$B$2:$B$200,0)),"Unknown"))</f>
        <v/>
      </c>
      <c r="J1425" s="24" t="str">
        <f aca="false">IF(A1425="","",DATE(YEAR(A1425),MONTH(A1425),1))</f>
        <v/>
      </c>
      <c r="K1425" s="23" t="str">
        <f aca="false">IF(A1425="","",IF(G1425&lt;&gt;"",G1425,IFERROR(INDEX(Accounts!$D$2:$D$40,MATCH(B1425,Accounts!$A$2:$A$40,0)),"Household")))</f>
        <v/>
      </c>
      <c r="L1425" s="25" t="str">
        <f aca="false">IF(F1425="","",SUMIFS($D$2:$D$3001,$F$2:$F$3001,F1425))</f>
        <v/>
      </c>
      <c r="M1425" s="23" t="str">
        <f aca="false">IF(A1425="","",IF(E1425="","Uncategorized",IF(I1425="Unknown","Unknown category",IF(AND(I1425="Transfer",F1425=""),"Transfer needs ID",IF(AND(F1425&lt;&gt;"",ABS(N(L1425))&gt;0.009),"Unmatched transfer",IF(AND(LEFT(E1425,6)="Rental",K1425="Household"),"Rental row needs property",""))))))</f>
        <v/>
      </c>
    </row>
    <row r="1426" customFormat="false" ht="15" hidden="false" customHeight="false" outlineLevel="0" collapsed="false">
      <c r="A1426" s="21"/>
      <c r="D1426" s="22"/>
      <c r="I1426" s="23" t="str">
        <f aca="false">IF(E1426="","",IFERROR(INDEX(Categories!$A$2:$A$200,MATCH(E1426,Categories!$B$2:$B$200,0)),"Unknown"))</f>
        <v/>
      </c>
      <c r="J1426" s="24" t="str">
        <f aca="false">IF(A1426="","",DATE(YEAR(A1426),MONTH(A1426),1))</f>
        <v/>
      </c>
      <c r="K1426" s="23" t="str">
        <f aca="false">IF(A1426="","",IF(G1426&lt;&gt;"",G1426,IFERROR(INDEX(Accounts!$D$2:$D$40,MATCH(B1426,Accounts!$A$2:$A$40,0)),"Household")))</f>
        <v/>
      </c>
      <c r="L1426" s="25" t="str">
        <f aca="false">IF(F1426="","",SUMIFS($D$2:$D$3001,$F$2:$F$3001,F1426))</f>
        <v/>
      </c>
      <c r="M1426" s="23" t="str">
        <f aca="false">IF(A1426="","",IF(E1426="","Uncategorized",IF(I1426="Unknown","Unknown category",IF(AND(I1426="Transfer",F1426=""),"Transfer needs ID",IF(AND(F1426&lt;&gt;"",ABS(N(L1426))&gt;0.009),"Unmatched transfer",IF(AND(LEFT(E1426,6)="Rental",K1426="Household"),"Rental row needs property",""))))))</f>
        <v/>
      </c>
    </row>
    <row r="1427" customFormat="false" ht="15" hidden="false" customHeight="false" outlineLevel="0" collapsed="false">
      <c r="A1427" s="21"/>
      <c r="D1427" s="22"/>
      <c r="I1427" s="23" t="str">
        <f aca="false">IF(E1427="","",IFERROR(INDEX(Categories!$A$2:$A$200,MATCH(E1427,Categories!$B$2:$B$200,0)),"Unknown"))</f>
        <v/>
      </c>
      <c r="J1427" s="24" t="str">
        <f aca="false">IF(A1427="","",DATE(YEAR(A1427),MONTH(A1427),1))</f>
        <v/>
      </c>
      <c r="K1427" s="23" t="str">
        <f aca="false">IF(A1427="","",IF(G1427&lt;&gt;"",G1427,IFERROR(INDEX(Accounts!$D$2:$D$40,MATCH(B1427,Accounts!$A$2:$A$40,0)),"Household")))</f>
        <v/>
      </c>
      <c r="L1427" s="25" t="str">
        <f aca="false">IF(F1427="","",SUMIFS($D$2:$D$3001,$F$2:$F$3001,F1427))</f>
        <v/>
      </c>
      <c r="M1427" s="23" t="str">
        <f aca="false">IF(A1427="","",IF(E1427="","Uncategorized",IF(I1427="Unknown","Unknown category",IF(AND(I1427="Transfer",F1427=""),"Transfer needs ID",IF(AND(F1427&lt;&gt;"",ABS(N(L1427))&gt;0.009),"Unmatched transfer",IF(AND(LEFT(E1427,6)="Rental",K1427="Household"),"Rental row needs property",""))))))</f>
        <v/>
      </c>
    </row>
    <row r="1428" customFormat="false" ht="15" hidden="false" customHeight="false" outlineLevel="0" collapsed="false">
      <c r="A1428" s="21"/>
      <c r="D1428" s="22"/>
      <c r="I1428" s="23" t="str">
        <f aca="false">IF(E1428="","",IFERROR(INDEX(Categories!$A$2:$A$200,MATCH(E1428,Categories!$B$2:$B$200,0)),"Unknown"))</f>
        <v/>
      </c>
      <c r="J1428" s="24" t="str">
        <f aca="false">IF(A1428="","",DATE(YEAR(A1428),MONTH(A1428),1))</f>
        <v/>
      </c>
      <c r="K1428" s="23" t="str">
        <f aca="false">IF(A1428="","",IF(G1428&lt;&gt;"",G1428,IFERROR(INDEX(Accounts!$D$2:$D$40,MATCH(B1428,Accounts!$A$2:$A$40,0)),"Household")))</f>
        <v/>
      </c>
      <c r="L1428" s="25" t="str">
        <f aca="false">IF(F1428="","",SUMIFS($D$2:$D$3001,$F$2:$F$3001,F1428))</f>
        <v/>
      </c>
      <c r="M1428" s="23" t="str">
        <f aca="false">IF(A1428="","",IF(E1428="","Uncategorized",IF(I1428="Unknown","Unknown category",IF(AND(I1428="Transfer",F1428=""),"Transfer needs ID",IF(AND(F1428&lt;&gt;"",ABS(N(L1428))&gt;0.009),"Unmatched transfer",IF(AND(LEFT(E1428,6)="Rental",K1428="Household"),"Rental row needs property",""))))))</f>
        <v/>
      </c>
    </row>
    <row r="1429" customFormat="false" ht="15" hidden="false" customHeight="false" outlineLevel="0" collapsed="false">
      <c r="A1429" s="21"/>
      <c r="D1429" s="22"/>
      <c r="I1429" s="23" t="str">
        <f aca="false">IF(E1429="","",IFERROR(INDEX(Categories!$A$2:$A$200,MATCH(E1429,Categories!$B$2:$B$200,0)),"Unknown"))</f>
        <v/>
      </c>
      <c r="J1429" s="24" t="str">
        <f aca="false">IF(A1429="","",DATE(YEAR(A1429),MONTH(A1429),1))</f>
        <v/>
      </c>
      <c r="K1429" s="23" t="str">
        <f aca="false">IF(A1429="","",IF(G1429&lt;&gt;"",G1429,IFERROR(INDEX(Accounts!$D$2:$D$40,MATCH(B1429,Accounts!$A$2:$A$40,0)),"Household")))</f>
        <v/>
      </c>
      <c r="L1429" s="25" t="str">
        <f aca="false">IF(F1429="","",SUMIFS($D$2:$D$3001,$F$2:$F$3001,F1429))</f>
        <v/>
      </c>
      <c r="M1429" s="23" t="str">
        <f aca="false">IF(A1429="","",IF(E1429="","Uncategorized",IF(I1429="Unknown","Unknown category",IF(AND(I1429="Transfer",F1429=""),"Transfer needs ID",IF(AND(F1429&lt;&gt;"",ABS(N(L1429))&gt;0.009),"Unmatched transfer",IF(AND(LEFT(E1429,6)="Rental",K1429="Household"),"Rental row needs property",""))))))</f>
        <v/>
      </c>
    </row>
    <row r="1430" customFormat="false" ht="15" hidden="false" customHeight="false" outlineLevel="0" collapsed="false">
      <c r="A1430" s="21"/>
      <c r="D1430" s="22"/>
      <c r="I1430" s="23" t="str">
        <f aca="false">IF(E1430="","",IFERROR(INDEX(Categories!$A$2:$A$200,MATCH(E1430,Categories!$B$2:$B$200,0)),"Unknown"))</f>
        <v/>
      </c>
      <c r="J1430" s="24" t="str">
        <f aca="false">IF(A1430="","",DATE(YEAR(A1430),MONTH(A1430),1))</f>
        <v/>
      </c>
      <c r="K1430" s="23" t="str">
        <f aca="false">IF(A1430="","",IF(G1430&lt;&gt;"",G1430,IFERROR(INDEX(Accounts!$D$2:$D$40,MATCH(B1430,Accounts!$A$2:$A$40,0)),"Household")))</f>
        <v/>
      </c>
      <c r="L1430" s="25" t="str">
        <f aca="false">IF(F1430="","",SUMIFS($D$2:$D$3001,$F$2:$F$3001,F1430))</f>
        <v/>
      </c>
      <c r="M1430" s="23" t="str">
        <f aca="false">IF(A1430="","",IF(E1430="","Uncategorized",IF(I1430="Unknown","Unknown category",IF(AND(I1430="Transfer",F1430=""),"Transfer needs ID",IF(AND(F1430&lt;&gt;"",ABS(N(L1430))&gt;0.009),"Unmatched transfer",IF(AND(LEFT(E1430,6)="Rental",K1430="Household"),"Rental row needs property",""))))))</f>
        <v/>
      </c>
    </row>
    <row r="1431" customFormat="false" ht="15" hidden="false" customHeight="false" outlineLevel="0" collapsed="false">
      <c r="A1431" s="21"/>
      <c r="D1431" s="22"/>
      <c r="I1431" s="23" t="str">
        <f aca="false">IF(E1431="","",IFERROR(INDEX(Categories!$A$2:$A$200,MATCH(E1431,Categories!$B$2:$B$200,0)),"Unknown"))</f>
        <v/>
      </c>
      <c r="J1431" s="24" t="str">
        <f aca="false">IF(A1431="","",DATE(YEAR(A1431),MONTH(A1431),1))</f>
        <v/>
      </c>
      <c r="K1431" s="23" t="str">
        <f aca="false">IF(A1431="","",IF(G1431&lt;&gt;"",G1431,IFERROR(INDEX(Accounts!$D$2:$D$40,MATCH(B1431,Accounts!$A$2:$A$40,0)),"Household")))</f>
        <v/>
      </c>
      <c r="L1431" s="25" t="str">
        <f aca="false">IF(F1431="","",SUMIFS($D$2:$D$3001,$F$2:$F$3001,F1431))</f>
        <v/>
      </c>
      <c r="M1431" s="23" t="str">
        <f aca="false">IF(A1431="","",IF(E1431="","Uncategorized",IF(I1431="Unknown","Unknown category",IF(AND(I1431="Transfer",F1431=""),"Transfer needs ID",IF(AND(F1431&lt;&gt;"",ABS(N(L1431))&gt;0.009),"Unmatched transfer",IF(AND(LEFT(E1431,6)="Rental",K1431="Household"),"Rental row needs property",""))))))</f>
        <v/>
      </c>
    </row>
    <row r="1432" customFormat="false" ht="15" hidden="false" customHeight="false" outlineLevel="0" collapsed="false">
      <c r="A1432" s="21"/>
      <c r="D1432" s="22"/>
      <c r="I1432" s="23" t="str">
        <f aca="false">IF(E1432="","",IFERROR(INDEX(Categories!$A$2:$A$200,MATCH(E1432,Categories!$B$2:$B$200,0)),"Unknown"))</f>
        <v/>
      </c>
      <c r="J1432" s="24" t="str">
        <f aca="false">IF(A1432="","",DATE(YEAR(A1432),MONTH(A1432),1))</f>
        <v/>
      </c>
      <c r="K1432" s="23" t="str">
        <f aca="false">IF(A1432="","",IF(G1432&lt;&gt;"",G1432,IFERROR(INDEX(Accounts!$D$2:$D$40,MATCH(B1432,Accounts!$A$2:$A$40,0)),"Household")))</f>
        <v/>
      </c>
      <c r="L1432" s="25" t="str">
        <f aca="false">IF(F1432="","",SUMIFS($D$2:$D$3001,$F$2:$F$3001,F1432))</f>
        <v/>
      </c>
      <c r="M1432" s="23" t="str">
        <f aca="false">IF(A1432="","",IF(E1432="","Uncategorized",IF(I1432="Unknown","Unknown category",IF(AND(I1432="Transfer",F1432=""),"Transfer needs ID",IF(AND(F1432&lt;&gt;"",ABS(N(L1432))&gt;0.009),"Unmatched transfer",IF(AND(LEFT(E1432,6)="Rental",K1432="Household"),"Rental row needs property",""))))))</f>
        <v/>
      </c>
    </row>
    <row r="1433" customFormat="false" ht="15" hidden="false" customHeight="false" outlineLevel="0" collapsed="false">
      <c r="A1433" s="21"/>
      <c r="D1433" s="22"/>
      <c r="I1433" s="23" t="str">
        <f aca="false">IF(E1433="","",IFERROR(INDEX(Categories!$A$2:$A$200,MATCH(E1433,Categories!$B$2:$B$200,0)),"Unknown"))</f>
        <v/>
      </c>
      <c r="J1433" s="24" t="str">
        <f aca="false">IF(A1433="","",DATE(YEAR(A1433),MONTH(A1433),1))</f>
        <v/>
      </c>
      <c r="K1433" s="23" t="str">
        <f aca="false">IF(A1433="","",IF(G1433&lt;&gt;"",G1433,IFERROR(INDEX(Accounts!$D$2:$D$40,MATCH(B1433,Accounts!$A$2:$A$40,0)),"Household")))</f>
        <v/>
      </c>
      <c r="L1433" s="25" t="str">
        <f aca="false">IF(F1433="","",SUMIFS($D$2:$D$3001,$F$2:$F$3001,F1433))</f>
        <v/>
      </c>
      <c r="M1433" s="23" t="str">
        <f aca="false">IF(A1433="","",IF(E1433="","Uncategorized",IF(I1433="Unknown","Unknown category",IF(AND(I1433="Transfer",F1433=""),"Transfer needs ID",IF(AND(F1433&lt;&gt;"",ABS(N(L1433))&gt;0.009),"Unmatched transfer",IF(AND(LEFT(E1433,6)="Rental",K1433="Household"),"Rental row needs property",""))))))</f>
        <v/>
      </c>
    </row>
    <row r="1434" customFormat="false" ht="15" hidden="false" customHeight="false" outlineLevel="0" collapsed="false">
      <c r="A1434" s="21"/>
      <c r="D1434" s="22"/>
      <c r="I1434" s="23" t="str">
        <f aca="false">IF(E1434="","",IFERROR(INDEX(Categories!$A$2:$A$200,MATCH(E1434,Categories!$B$2:$B$200,0)),"Unknown"))</f>
        <v/>
      </c>
      <c r="J1434" s="24" t="str">
        <f aca="false">IF(A1434="","",DATE(YEAR(A1434),MONTH(A1434),1))</f>
        <v/>
      </c>
      <c r="K1434" s="23" t="str">
        <f aca="false">IF(A1434="","",IF(G1434&lt;&gt;"",G1434,IFERROR(INDEX(Accounts!$D$2:$D$40,MATCH(B1434,Accounts!$A$2:$A$40,0)),"Household")))</f>
        <v/>
      </c>
      <c r="L1434" s="25" t="str">
        <f aca="false">IF(F1434="","",SUMIFS($D$2:$D$3001,$F$2:$F$3001,F1434))</f>
        <v/>
      </c>
      <c r="M1434" s="23" t="str">
        <f aca="false">IF(A1434="","",IF(E1434="","Uncategorized",IF(I1434="Unknown","Unknown category",IF(AND(I1434="Transfer",F1434=""),"Transfer needs ID",IF(AND(F1434&lt;&gt;"",ABS(N(L1434))&gt;0.009),"Unmatched transfer",IF(AND(LEFT(E1434,6)="Rental",K1434="Household"),"Rental row needs property",""))))))</f>
        <v/>
      </c>
    </row>
    <row r="1435" customFormat="false" ht="15" hidden="false" customHeight="false" outlineLevel="0" collapsed="false">
      <c r="A1435" s="21"/>
      <c r="D1435" s="22"/>
      <c r="I1435" s="23" t="str">
        <f aca="false">IF(E1435="","",IFERROR(INDEX(Categories!$A$2:$A$200,MATCH(E1435,Categories!$B$2:$B$200,0)),"Unknown"))</f>
        <v/>
      </c>
      <c r="J1435" s="24" t="str">
        <f aca="false">IF(A1435="","",DATE(YEAR(A1435),MONTH(A1435),1))</f>
        <v/>
      </c>
      <c r="K1435" s="23" t="str">
        <f aca="false">IF(A1435="","",IF(G1435&lt;&gt;"",G1435,IFERROR(INDEX(Accounts!$D$2:$D$40,MATCH(B1435,Accounts!$A$2:$A$40,0)),"Household")))</f>
        <v/>
      </c>
      <c r="L1435" s="25" t="str">
        <f aca="false">IF(F1435="","",SUMIFS($D$2:$D$3001,$F$2:$F$3001,F1435))</f>
        <v/>
      </c>
      <c r="M1435" s="23" t="str">
        <f aca="false">IF(A1435="","",IF(E1435="","Uncategorized",IF(I1435="Unknown","Unknown category",IF(AND(I1435="Transfer",F1435=""),"Transfer needs ID",IF(AND(F1435&lt;&gt;"",ABS(N(L1435))&gt;0.009),"Unmatched transfer",IF(AND(LEFT(E1435,6)="Rental",K1435="Household"),"Rental row needs property",""))))))</f>
        <v/>
      </c>
    </row>
    <row r="1436" customFormat="false" ht="15" hidden="false" customHeight="false" outlineLevel="0" collapsed="false">
      <c r="A1436" s="21"/>
      <c r="D1436" s="22"/>
      <c r="I1436" s="23" t="str">
        <f aca="false">IF(E1436="","",IFERROR(INDEX(Categories!$A$2:$A$200,MATCH(E1436,Categories!$B$2:$B$200,0)),"Unknown"))</f>
        <v/>
      </c>
      <c r="J1436" s="24" t="str">
        <f aca="false">IF(A1436="","",DATE(YEAR(A1436),MONTH(A1436),1))</f>
        <v/>
      </c>
      <c r="K1436" s="23" t="str">
        <f aca="false">IF(A1436="","",IF(G1436&lt;&gt;"",G1436,IFERROR(INDEX(Accounts!$D$2:$D$40,MATCH(B1436,Accounts!$A$2:$A$40,0)),"Household")))</f>
        <v/>
      </c>
      <c r="L1436" s="25" t="str">
        <f aca="false">IF(F1436="","",SUMIFS($D$2:$D$3001,$F$2:$F$3001,F1436))</f>
        <v/>
      </c>
      <c r="M1436" s="23" t="str">
        <f aca="false">IF(A1436="","",IF(E1436="","Uncategorized",IF(I1436="Unknown","Unknown category",IF(AND(I1436="Transfer",F1436=""),"Transfer needs ID",IF(AND(F1436&lt;&gt;"",ABS(N(L1436))&gt;0.009),"Unmatched transfer",IF(AND(LEFT(E1436,6)="Rental",K1436="Household"),"Rental row needs property",""))))))</f>
        <v/>
      </c>
    </row>
    <row r="1437" customFormat="false" ht="15" hidden="false" customHeight="false" outlineLevel="0" collapsed="false">
      <c r="A1437" s="21"/>
      <c r="D1437" s="22"/>
      <c r="I1437" s="23" t="str">
        <f aca="false">IF(E1437="","",IFERROR(INDEX(Categories!$A$2:$A$200,MATCH(E1437,Categories!$B$2:$B$200,0)),"Unknown"))</f>
        <v/>
      </c>
      <c r="J1437" s="24" t="str">
        <f aca="false">IF(A1437="","",DATE(YEAR(A1437),MONTH(A1437),1))</f>
        <v/>
      </c>
      <c r="K1437" s="23" t="str">
        <f aca="false">IF(A1437="","",IF(G1437&lt;&gt;"",G1437,IFERROR(INDEX(Accounts!$D$2:$D$40,MATCH(B1437,Accounts!$A$2:$A$40,0)),"Household")))</f>
        <v/>
      </c>
      <c r="L1437" s="25" t="str">
        <f aca="false">IF(F1437="","",SUMIFS($D$2:$D$3001,$F$2:$F$3001,F1437))</f>
        <v/>
      </c>
      <c r="M1437" s="23" t="str">
        <f aca="false">IF(A1437="","",IF(E1437="","Uncategorized",IF(I1437="Unknown","Unknown category",IF(AND(I1437="Transfer",F1437=""),"Transfer needs ID",IF(AND(F1437&lt;&gt;"",ABS(N(L1437))&gt;0.009),"Unmatched transfer",IF(AND(LEFT(E1437,6)="Rental",K1437="Household"),"Rental row needs property",""))))))</f>
        <v/>
      </c>
    </row>
    <row r="1438" customFormat="false" ht="15" hidden="false" customHeight="false" outlineLevel="0" collapsed="false">
      <c r="A1438" s="21"/>
      <c r="D1438" s="22"/>
      <c r="I1438" s="23" t="str">
        <f aca="false">IF(E1438="","",IFERROR(INDEX(Categories!$A$2:$A$200,MATCH(E1438,Categories!$B$2:$B$200,0)),"Unknown"))</f>
        <v/>
      </c>
      <c r="J1438" s="24" t="str">
        <f aca="false">IF(A1438="","",DATE(YEAR(A1438),MONTH(A1438),1))</f>
        <v/>
      </c>
      <c r="K1438" s="23" t="str">
        <f aca="false">IF(A1438="","",IF(G1438&lt;&gt;"",G1438,IFERROR(INDEX(Accounts!$D$2:$D$40,MATCH(B1438,Accounts!$A$2:$A$40,0)),"Household")))</f>
        <v/>
      </c>
      <c r="L1438" s="25" t="str">
        <f aca="false">IF(F1438="","",SUMIFS($D$2:$D$3001,$F$2:$F$3001,F1438))</f>
        <v/>
      </c>
      <c r="M1438" s="23" t="str">
        <f aca="false">IF(A1438="","",IF(E1438="","Uncategorized",IF(I1438="Unknown","Unknown category",IF(AND(I1438="Transfer",F1438=""),"Transfer needs ID",IF(AND(F1438&lt;&gt;"",ABS(N(L1438))&gt;0.009),"Unmatched transfer",IF(AND(LEFT(E1438,6)="Rental",K1438="Household"),"Rental row needs property",""))))))</f>
        <v/>
      </c>
    </row>
    <row r="1439" customFormat="false" ht="15" hidden="false" customHeight="false" outlineLevel="0" collapsed="false">
      <c r="A1439" s="21"/>
      <c r="D1439" s="22"/>
      <c r="I1439" s="23" t="str">
        <f aca="false">IF(E1439="","",IFERROR(INDEX(Categories!$A$2:$A$200,MATCH(E1439,Categories!$B$2:$B$200,0)),"Unknown"))</f>
        <v/>
      </c>
      <c r="J1439" s="24" t="str">
        <f aca="false">IF(A1439="","",DATE(YEAR(A1439),MONTH(A1439),1))</f>
        <v/>
      </c>
      <c r="K1439" s="23" t="str">
        <f aca="false">IF(A1439="","",IF(G1439&lt;&gt;"",G1439,IFERROR(INDEX(Accounts!$D$2:$D$40,MATCH(B1439,Accounts!$A$2:$A$40,0)),"Household")))</f>
        <v/>
      </c>
      <c r="L1439" s="25" t="str">
        <f aca="false">IF(F1439="","",SUMIFS($D$2:$D$3001,$F$2:$F$3001,F1439))</f>
        <v/>
      </c>
      <c r="M1439" s="23" t="str">
        <f aca="false">IF(A1439="","",IF(E1439="","Uncategorized",IF(I1439="Unknown","Unknown category",IF(AND(I1439="Transfer",F1439=""),"Transfer needs ID",IF(AND(F1439&lt;&gt;"",ABS(N(L1439))&gt;0.009),"Unmatched transfer",IF(AND(LEFT(E1439,6)="Rental",K1439="Household"),"Rental row needs property",""))))))</f>
        <v/>
      </c>
    </row>
    <row r="1440" customFormat="false" ht="15" hidden="false" customHeight="false" outlineLevel="0" collapsed="false">
      <c r="A1440" s="21"/>
      <c r="D1440" s="22"/>
      <c r="I1440" s="23" t="str">
        <f aca="false">IF(E1440="","",IFERROR(INDEX(Categories!$A$2:$A$200,MATCH(E1440,Categories!$B$2:$B$200,0)),"Unknown"))</f>
        <v/>
      </c>
      <c r="J1440" s="24" t="str">
        <f aca="false">IF(A1440="","",DATE(YEAR(A1440),MONTH(A1440),1))</f>
        <v/>
      </c>
      <c r="K1440" s="23" t="str">
        <f aca="false">IF(A1440="","",IF(G1440&lt;&gt;"",G1440,IFERROR(INDEX(Accounts!$D$2:$D$40,MATCH(B1440,Accounts!$A$2:$A$40,0)),"Household")))</f>
        <v/>
      </c>
      <c r="L1440" s="25" t="str">
        <f aca="false">IF(F1440="","",SUMIFS($D$2:$D$3001,$F$2:$F$3001,F1440))</f>
        <v/>
      </c>
      <c r="M1440" s="23" t="str">
        <f aca="false">IF(A1440="","",IF(E1440="","Uncategorized",IF(I1440="Unknown","Unknown category",IF(AND(I1440="Transfer",F1440=""),"Transfer needs ID",IF(AND(F1440&lt;&gt;"",ABS(N(L1440))&gt;0.009),"Unmatched transfer",IF(AND(LEFT(E1440,6)="Rental",K1440="Household"),"Rental row needs property",""))))))</f>
        <v/>
      </c>
    </row>
    <row r="1441" customFormat="false" ht="15" hidden="false" customHeight="false" outlineLevel="0" collapsed="false">
      <c r="A1441" s="21"/>
      <c r="D1441" s="22"/>
      <c r="I1441" s="23" t="str">
        <f aca="false">IF(E1441="","",IFERROR(INDEX(Categories!$A$2:$A$200,MATCH(E1441,Categories!$B$2:$B$200,0)),"Unknown"))</f>
        <v/>
      </c>
      <c r="J1441" s="24" t="str">
        <f aca="false">IF(A1441="","",DATE(YEAR(A1441),MONTH(A1441),1))</f>
        <v/>
      </c>
      <c r="K1441" s="23" t="str">
        <f aca="false">IF(A1441="","",IF(G1441&lt;&gt;"",G1441,IFERROR(INDEX(Accounts!$D$2:$D$40,MATCH(B1441,Accounts!$A$2:$A$40,0)),"Household")))</f>
        <v/>
      </c>
      <c r="L1441" s="25" t="str">
        <f aca="false">IF(F1441="","",SUMIFS($D$2:$D$3001,$F$2:$F$3001,F1441))</f>
        <v/>
      </c>
      <c r="M1441" s="23" t="str">
        <f aca="false">IF(A1441="","",IF(E1441="","Uncategorized",IF(I1441="Unknown","Unknown category",IF(AND(I1441="Transfer",F1441=""),"Transfer needs ID",IF(AND(F1441&lt;&gt;"",ABS(N(L1441))&gt;0.009),"Unmatched transfer",IF(AND(LEFT(E1441,6)="Rental",K1441="Household"),"Rental row needs property",""))))))</f>
        <v/>
      </c>
    </row>
    <row r="1442" customFormat="false" ht="15" hidden="false" customHeight="false" outlineLevel="0" collapsed="false">
      <c r="A1442" s="21"/>
      <c r="D1442" s="22"/>
      <c r="I1442" s="23" t="str">
        <f aca="false">IF(E1442="","",IFERROR(INDEX(Categories!$A$2:$A$200,MATCH(E1442,Categories!$B$2:$B$200,0)),"Unknown"))</f>
        <v/>
      </c>
      <c r="J1442" s="24" t="str">
        <f aca="false">IF(A1442="","",DATE(YEAR(A1442),MONTH(A1442),1))</f>
        <v/>
      </c>
      <c r="K1442" s="23" t="str">
        <f aca="false">IF(A1442="","",IF(G1442&lt;&gt;"",G1442,IFERROR(INDEX(Accounts!$D$2:$D$40,MATCH(B1442,Accounts!$A$2:$A$40,0)),"Household")))</f>
        <v/>
      </c>
      <c r="L1442" s="25" t="str">
        <f aca="false">IF(F1442="","",SUMIFS($D$2:$D$3001,$F$2:$F$3001,F1442))</f>
        <v/>
      </c>
      <c r="M1442" s="23" t="str">
        <f aca="false">IF(A1442="","",IF(E1442="","Uncategorized",IF(I1442="Unknown","Unknown category",IF(AND(I1442="Transfer",F1442=""),"Transfer needs ID",IF(AND(F1442&lt;&gt;"",ABS(N(L1442))&gt;0.009),"Unmatched transfer",IF(AND(LEFT(E1442,6)="Rental",K1442="Household"),"Rental row needs property",""))))))</f>
        <v/>
      </c>
    </row>
    <row r="1443" customFormat="false" ht="15" hidden="false" customHeight="false" outlineLevel="0" collapsed="false">
      <c r="A1443" s="21"/>
      <c r="D1443" s="22"/>
      <c r="I1443" s="23" t="str">
        <f aca="false">IF(E1443="","",IFERROR(INDEX(Categories!$A$2:$A$200,MATCH(E1443,Categories!$B$2:$B$200,0)),"Unknown"))</f>
        <v/>
      </c>
      <c r="J1443" s="24" t="str">
        <f aca="false">IF(A1443="","",DATE(YEAR(A1443),MONTH(A1443),1))</f>
        <v/>
      </c>
      <c r="K1443" s="23" t="str">
        <f aca="false">IF(A1443="","",IF(G1443&lt;&gt;"",G1443,IFERROR(INDEX(Accounts!$D$2:$D$40,MATCH(B1443,Accounts!$A$2:$A$40,0)),"Household")))</f>
        <v/>
      </c>
      <c r="L1443" s="25" t="str">
        <f aca="false">IF(F1443="","",SUMIFS($D$2:$D$3001,$F$2:$F$3001,F1443))</f>
        <v/>
      </c>
      <c r="M1443" s="23" t="str">
        <f aca="false">IF(A1443="","",IF(E1443="","Uncategorized",IF(I1443="Unknown","Unknown category",IF(AND(I1443="Transfer",F1443=""),"Transfer needs ID",IF(AND(F1443&lt;&gt;"",ABS(N(L1443))&gt;0.009),"Unmatched transfer",IF(AND(LEFT(E1443,6)="Rental",K1443="Household"),"Rental row needs property",""))))))</f>
        <v/>
      </c>
    </row>
    <row r="1444" customFormat="false" ht="15" hidden="false" customHeight="false" outlineLevel="0" collapsed="false">
      <c r="A1444" s="21"/>
      <c r="D1444" s="22"/>
      <c r="I1444" s="23" t="str">
        <f aca="false">IF(E1444="","",IFERROR(INDEX(Categories!$A$2:$A$200,MATCH(E1444,Categories!$B$2:$B$200,0)),"Unknown"))</f>
        <v/>
      </c>
      <c r="J1444" s="24" t="str">
        <f aca="false">IF(A1444="","",DATE(YEAR(A1444),MONTH(A1444),1))</f>
        <v/>
      </c>
      <c r="K1444" s="23" t="str">
        <f aca="false">IF(A1444="","",IF(G1444&lt;&gt;"",G1444,IFERROR(INDEX(Accounts!$D$2:$D$40,MATCH(B1444,Accounts!$A$2:$A$40,0)),"Household")))</f>
        <v/>
      </c>
      <c r="L1444" s="25" t="str">
        <f aca="false">IF(F1444="","",SUMIFS($D$2:$D$3001,$F$2:$F$3001,F1444))</f>
        <v/>
      </c>
      <c r="M1444" s="23" t="str">
        <f aca="false">IF(A1444="","",IF(E1444="","Uncategorized",IF(I1444="Unknown","Unknown category",IF(AND(I1444="Transfer",F1444=""),"Transfer needs ID",IF(AND(F1444&lt;&gt;"",ABS(N(L1444))&gt;0.009),"Unmatched transfer",IF(AND(LEFT(E1444,6)="Rental",K1444="Household"),"Rental row needs property",""))))))</f>
        <v/>
      </c>
    </row>
    <row r="1445" customFormat="false" ht="15" hidden="false" customHeight="false" outlineLevel="0" collapsed="false">
      <c r="A1445" s="21"/>
      <c r="D1445" s="22"/>
      <c r="I1445" s="23" t="str">
        <f aca="false">IF(E1445="","",IFERROR(INDEX(Categories!$A$2:$A$200,MATCH(E1445,Categories!$B$2:$B$200,0)),"Unknown"))</f>
        <v/>
      </c>
      <c r="J1445" s="24" t="str">
        <f aca="false">IF(A1445="","",DATE(YEAR(A1445),MONTH(A1445),1))</f>
        <v/>
      </c>
      <c r="K1445" s="23" t="str">
        <f aca="false">IF(A1445="","",IF(G1445&lt;&gt;"",G1445,IFERROR(INDEX(Accounts!$D$2:$D$40,MATCH(B1445,Accounts!$A$2:$A$40,0)),"Household")))</f>
        <v/>
      </c>
      <c r="L1445" s="25" t="str">
        <f aca="false">IF(F1445="","",SUMIFS($D$2:$D$3001,$F$2:$F$3001,F1445))</f>
        <v/>
      </c>
      <c r="M1445" s="23" t="str">
        <f aca="false">IF(A1445="","",IF(E1445="","Uncategorized",IF(I1445="Unknown","Unknown category",IF(AND(I1445="Transfer",F1445=""),"Transfer needs ID",IF(AND(F1445&lt;&gt;"",ABS(N(L1445))&gt;0.009),"Unmatched transfer",IF(AND(LEFT(E1445,6)="Rental",K1445="Household"),"Rental row needs property",""))))))</f>
        <v/>
      </c>
    </row>
    <row r="1446" customFormat="false" ht="15" hidden="false" customHeight="false" outlineLevel="0" collapsed="false">
      <c r="A1446" s="21"/>
      <c r="D1446" s="22"/>
      <c r="I1446" s="23" t="str">
        <f aca="false">IF(E1446="","",IFERROR(INDEX(Categories!$A$2:$A$200,MATCH(E1446,Categories!$B$2:$B$200,0)),"Unknown"))</f>
        <v/>
      </c>
      <c r="J1446" s="24" t="str">
        <f aca="false">IF(A1446="","",DATE(YEAR(A1446),MONTH(A1446),1))</f>
        <v/>
      </c>
      <c r="K1446" s="23" t="str">
        <f aca="false">IF(A1446="","",IF(G1446&lt;&gt;"",G1446,IFERROR(INDEX(Accounts!$D$2:$D$40,MATCH(B1446,Accounts!$A$2:$A$40,0)),"Household")))</f>
        <v/>
      </c>
      <c r="L1446" s="25" t="str">
        <f aca="false">IF(F1446="","",SUMIFS($D$2:$D$3001,$F$2:$F$3001,F1446))</f>
        <v/>
      </c>
      <c r="M1446" s="23" t="str">
        <f aca="false">IF(A1446="","",IF(E1446="","Uncategorized",IF(I1446="Unknown","Unknown category",IF(AND(I1446="Transfer",F1446=""),"Transfer needs ID",IF(AND(F1446&lt;&gt;"",ABS(N(L1446))&gt;0.009),"Unmatched transfer",IF(AND(LEFT(E1446,6)="Rental",K1446="Household"),"Rental row needs property",""))))))</f>
        <v/>
      </c>
    </row>
    <row r="1447" customFormat="false" ht="15" hidden="false" customHeight="false" outlineLevel="0" collapsed="false">
      <c r="A1447" s="21"/>
      <c r="D1447" s="22"/>
      <c r="I1447" s="23" t="str">
        <f aca="false">IF(E1447="","",IFERROR(INDEX(Categories!$A$2:$A$200,MATCH(E1447,Categories!$B$2:$B$200,0)),"Unknown"))</f>
        <v/>
      </c>
      <c r="J1447" s="24" t="str">
        <f aca="false">IF(A1447="","",DATE(YEAR(A1447),MONTH(A1447),1))</f>
        <v/>
      </c>
      <c r="K1447" s="23" t="str">
        <f aca="false">IF(A1447="","",IF(G1447&lt;&gt;"",G1447,IFERROR(INDEX(Accounts!$D$2:$D$40,MATCH(B1447,Accounts!$A$2:$A$40,0)),"Household")))</f>
        <v/>
      </c>
      <c r="L1447" s="25" t="str">
        <f aca="false">IF(F1447="","",SUMIFS($D$2:$D$3001,$F$2:$F$3001,F1447))</f>
        <v/>
      </c>
      <c r="M1447" s="23" t="str">
        <f aca="false">IF(A1447="","",IF(E1447="","Uncategorized",IF(I1447="Unknown","Unknown category",IF(AND(I1447="Transfer",F1447=""),"Transfer needs ID",IF(AND(F1447&lt;&gt;"",ABS(N(L1447))&gt;0.009),"Unmatched transfer",IF(AND(LEFT(E1447,6)="Rental",K1447="Household"),"Rental row needs property",""))))))</f>
        <v/>
      </c>
    </row>
    <row r="1448" customFormat="false" ht="15" hidden="false" customHeight="false" outlineLevel="0" collapsed="false">
      <c r="A1448" s="21"/>
      <c r="D1448" s="22"/>
      <c r="I1448" s="23" t="str">
        <f aca="false">IF(E1448="","",IFERROR(INDEX(Categories!$A$2:$A$200,MATCH(E1448,Categories!$B$2:$B$200,0)),"Unknown"))</f>
        <v/>
      </c>
      <c r="J1448" s="24" t="str">
        <f aca="false">IF(A1448="","",DATE(YEAR(A1448),MONTH(A1448),1))</f>
        <v/>
      </c>
      <c r="K1448" s="23" t="str">
        <f aca="false">IF(A1448="","",IF(G1448&lt;&gt;"",G1448,IFERROR(INDEX(Accounts!$D$2:$D$40,MATCH(B1448,Accounts!$A$2:$A$40,0)),"Household")))</f>
        <v/>
      </c>
      <c r="L1448" s="25" t="str">
        <f aca="false">IF(F1448="","",SUMIFS($D$2:$D$3001,$F$2:$F$3001,F1448))</f>
        <v/>
      </c>
      <c r="M1448" s="23" t="str">
        <f aca="false">IF(A1448="","",IF(E1448="","Uncategorized",IF(I1448="Unknown","Unknown category",IF(AND(I1448="Transfer",F1448=""),"Transfer needs ID",IF(AND(F1448&lt;&gt;"",ABS(N(L1448))&gt;0.009),"Unmatched transfer",IF(AND(LEFT(E1448,6)="Rental",K1448="Household"),"Rental row needs property",""))))))</f>
        <v/>
      </c>
    </row>
    <row r="1449" customFormat="false" ht="15" hidden="false" customHeight="false" outlineLevel="0" collapsed="false">
      <c r="A1449" s="21"/>
      <c r="D1449" s="22"/>
      <c r="I1449" s="23" t="str">
        <f aca="false">IF(E1449="","",IFERROR(INDEX(Categories!$A$2:$A$200,MATCH(E1449,Categories!$B$2:$B$200,0)),"Unknown"))</f>
        <v/>
      </c>
      <c r="J1449" s="24" t="str">
        <f aca="false">IF(A1449="","",DATE(YEAR(A1449),MONTH(A1449),1))</f>
        <v/>
      </c>
      <c r="K1449" s="23" t="str">
        <f aca="false">IF(A1449="","",IF(G1449&lt;&gt;"",G1449,IFERROR(INDEX(Accounts!$D$2:$D$40,MATCH(B1449,Accounts!$A$2:$A$40,0)),"Household")))</f>
        <v/>
      </c>
      <c r="L1449" s="25" t="str">
        <f aca="false">IF(F1449="","",SUMIFS($D$2:$D$3001,$F$2:$F$3001,F1449))</f>
        <v/>
      </c>
      <c r="M1449" s="23" t="str">
        <f aca="false">IF(A1449="","",IF(E1449="","Uncategorized",IF(I1449="Unknown","Unknown category",IF(AND(I1449="Transfer",F1449=""),"Transfer needs ID",IF(AND(F1449&lt;&gt;"",ABS(N(L1449))&gt;0.009),"Unmatched transfer",IF(AND(LEFT(E1449,6)="Rental",K1449="Household"),"Rental row needs property",""))))))</f>
        <v/>
      </c>
    </row>
    <row r="1450" customFormat="false" ht="15" hidden="false" customHeight="false" outlineLevel="0" collapsed="false">
      <c r="A1450" s="21"/>
      <c r="D1450" s="22"/>
      <c r="I1450" s="23" t="str">
        <f aca="false">IF(E1450="","",IFERROR(INDEX(Categories!$A$2:$A$200,MATCH(E1450,Categories!$B$2:$B$200,0)),"Unknown"))</f>
        <v/>
      </c>
      <c r="J1450" s="24" t="str">
        <f aca="false">IF(A1450="","",DATE(YEAR(A1450),MONTH(A1450),1))</f>
        <v/>
      </c>
      <c r="K1450" s="23" t="str">
        <f aca="false">IF(A1450="","",IF(G1450&lt;&gt;"",G1450,IFERROR(INDEX(Accounts!$D$2:$D$40,MATCH(B1450,Accounts!$A$2:$A$40,0)),"Household")))</f>
        <v/>
      </c>
      <c r="L1450" s="25" t="str">
        <f aca="false">IF(F1450="","",SUMIFS($D$2:$D$3001,$F$2:$F$3001,F1450))</f>
        <v/>
      </c>
      <c r="M1450" s="23" t="str">
        <f aca="false">IF(A1450="","",IF(E1450="","Uncategorized",IF(I1450="Unknown","Unknown category",IF(AND(I1450="Transfer",F1450=""),"Transfer needs ID",IF(AND(F1450&lt;&gt;"",ABS(N(L1450))&gt;0.009),"Unmatched transfer",IF(AND(LEFT(E1450,6)="Rental",K1450="Household"),"Rental row needs property",""))))))</f>
        <v/>
      </c>
    </row>
    <row r="1451" customFormat="false" ht="15" hidden="false" customHeight="false" outlineLevel="0" collapsed="false">
      <c r="A1451" s="21"/>
      <c r="D1451" s="22"/>
      <c r="I1451" s="23" t="str">
        <f aca="false">IF(E1451="","",IFERROR(INDEX(Categories!$A$2:$A$200,MATCH(E1451,Categories!$B$2:$B$200,0)),"Unknown"))</f>
        <v/>
      </c>
      <c r="J1451" s="24" t="str">
        <f aca="false">IF(A1451="","",DATE(YEAR(A1451),MONTH(A1451),1))</f>
        <v/>
      </c>
      <c r="K1451" s="23" t="str">
        <f aca="false">IF(A1451="","",IF(G1451&lt;&gt;"",G1451,IFERROR(INDEX(Accounts!$D$2:$D$40,MATCH(B1451,Accounts!$A$2:$A$40,0)),"Household")))</f>
        <v/>
      </c>
      <c r="L1451" s="25" t="str">
        <f aca="false">IF(F1451="","",SUMIFS($D$2:$D$3001,$F$2:$F$3001,F1451))</f>
        <v/>
      </c>
      <c r="M1451" s="23" t="str">
        <f aca="false">IF(A1451="","",IF(E1451="","Uncategorized",IF(I1451="Unknown","Unknown category",IF(AND(I1451="Transfer",F1451=""),"Transfer needs ID",IF(AND(F1451&lt;&gt;"",ABS(N(L1451))&gt;0.009),"Unmatched transfer",IF(AND(LEFT(E1451,6)="Rental",K1451="Household"),"Rental row needs property",""))))))</f>
        <v/>
      </c>
    </row>
    <row r="1452" customFormat="false" ht="15" hidden="false" customHeight="false" outlineLevel="0" collapsed="false">
      <c r="A1452" s="21"/>
      <c r="D1452" s="22"/>
      <c r="I1452" s="23" t="str">
        <f aca="false">IF(E1452="","",IFERROR(INDEX(Categories!$A$2:$A$200,MATCH(E1452,Categories!$B$2:$B$200,0)),"Unknown"))</f>
        <v/>
      </c>
      <c r="J1452" s="24" t="str">
        <f aca="false">IF(A1452="","",DATE(YEAR(A1452),MONTH(A1452),1))</f>
        <v/>
      </c>
      <c r="K1452" s="23" t="str">
        <f aca="false">IF(A1452="","",IF(G1452&lt;&gt;"",G1452,IFERROR(INDEX(Accounts!$D$2:$D$40,MATCH(B1452,Accounts!$A$2:$A$40,0)),"Household")))</f>
        <v/>
      </c>
      <c r="L1452" s="25" t="str">
        <f aca="false">IF(F1452="","",SUMIFS($D$2:$D$3001,$F$2:$F$3001,F1452))</f>
        <v/>
      </c>
      <c r="M1452" s="23" t="str">
        <f aca="false">IF(A1452="","",IF(E1452="","Uncategorized",IF(I1452="Unknown","Unknown category",IF(AND(I1452="Transfer",F1452=""),"Transfer needs ID",IF(AND(F1452&lt;&gt;"",ABS(N(L1452))&gt;0.009),"Unmatched transfer",IF(AND(LEFT(E1452,6)="Rental",K1452="Household"),"Rental row needs property",""))))))</f>
        <v/>
      </c>
    </row>
    <row r="1453" customFormat="false" ht="15" hidden="false" customHeight="false" outlineLevel="0" collapsed="false">
      <c r="A1453" s="21"/>
      <c r="D1453" s="22"/>
      <c r="I1453" s="23" t="str">
        <f aca="false">IF(E1453="","",IFERROR(INDEX(Categories!$A$2:$A$200,MATCH(E1453,Categories!$B$2:$B$200,0)),"Unknown"))</f>
        <v/>
      </c>
      <c r="J1453" s="24" t="str">
        <f aca="false">IF(A1453="","",DATE(YEAR(A1453),MONTH(A1453),1))</f>
        <v/>
      </c>
      <c r="K1453" s="23" t="str">
        <f aca="false">IF(A1453="","",IF(G1453&lt;&gt;"",G1453,IFERROR(INDEX(Accounts!$D$2:$D$40,MATCH(B1453,Accounts!$A$2:$A$40,0)),"Household")))</f>
        <v/>
      </c>
      <c r="L1453" s="25" t="str">
        <f aca="false">IF(F1453="","",SUMIFS($D$2:$D$3001,$F$2:$F$3001,F1453))</f>
        <v/>
      </c>
      <c r="M1453" s="23" t="str">
        <f aca="false">IF(A1453="","",IF(E1453="","Uncategorized",IF(I1453="Unknown","Unknown category",IF(AND(I1453="Transfer",F1453=""),"Transfer needs ID",IF(AND(F1453&lt;&gt;"",ABS(N(L1453))&gt;0.009),"Unmatched transfer",IF(AND(LEFT(E1453,6)="Rental",K1453="Household"),"Rental row needs property",""))))))</f>
        <v/>
      </c>
    </row>
    <row r="1454" customFormat="false" ht="15" hidden="false" customHeight="false" outlineLevel="0" collapsed="false">
      <c r="A1454" s="21"/>
      <c r="D1454" s="22"/>
      <c r="I1454" s="23" t="str">
        <f aca="false">IF(E1454="","",IFERROR(INDEX(Categories!$A$2:$A$200,MATCH(E1454,Categories!$B$2:$B$200,0)),"Unknown"))</f>
        <v/>
      </c>
      <c r="J1454" s="24" t="str">
        <f aca="false">IF(A1454="","",DATE(YEAR(A1454),MONTH(A1454),1))</f>
        <v/>
      </c>
      <c r="K1454" s="23" t="str">
        <f aca="false">IF(A1454="","",IF(G1454&lt;&gt;"",G1454,IFERROR(INDEX(Accounts!$D$2:$D$40,MATCH(B1454,Accounts!$A$2:$A$40,0)),"Household")))</f>
        <v/>
      </c>
      <c r="L1454" s="25" t="str">
        <f aca="false">IF(F1454="","",SUMIFS($D$2:$D$3001,$F$2:$F$3001,F1454))</f>
        <v/>
      </c>
      <c r="M1454" s="23" t="str">
        <f aca="false">IF(A1454="","",IF(E1454="","Uncategorized",IF(I1454="Unknown","Unknown category",IF(AND(I1454="Transfer",F1454=""),"Transfer needs ID",IF(AND(F1454&lt;&gt;"",ABS(N(L1454))&gt;0.009),"Unmatched transfer",IF(AND(LEFT(E1454,6)="Rental",K1454="Household"),"Rental row needs property",""))))))</f>
        <v/>
      </c>
    </row>
    <row r="1455" customFormat="false" ht="15" hidden="false" customHeight="false" outlineLevel="0" collapsed="false">
      <c r="A1455" s="21"/>
      <c r="D1455" s="22"/>
      <c r="I1455" s="23" t="str">
        <f aca="false">IF(E1455="","",IFERROR(INDEX(Categories!$A$2:$A$200,MATCH(E1455,Categories!$B$2:$B$200,0)),"Unknown"))</f>
        <v/>
      </c>
      <c r="J1455" s="24" t="str">
        <f aca="false">IF(A1455="","",DATE(YEAR(A1455),MONTH(A1455),1))</f>
        <v/>
      </c>
      <c r="K1455" s="23" t="str">
        <f aca="false">IF(A1455="","",IF(G1455&lt;&gt;"",G1455,IFERROR(INDEX(Accounts!$D$2:$D$40,MATCH(B1455,Accounts!$A$2:$A$40,0)),"Household")))</f>
        <v/>
      </c>
      <c r="L1455" s="25" t="str">
        <f aca="false">IF(F1455="","",SUMIFS($D$2:$D$3001,$F$2:$F$3001,F1455))</f>
        <v/>
      </c>
      <c r="M1455" s="23" t="str">
        <f aca="false">IF(A1455="","",IF(E1455="","Uncategorized",IF(I1455="Unknown","Unknown category",IF(AND(I1455="Transfer",F1455=""),"Transfer needs ID",IF(AND(F1455&lt;&gt;"",ABS(N(L1455))&gt;0.009),"Unmatched transfer",IF(AND(LEFT(E1455,6)="Rental",K1455="Household"),"Rental row needs property",""))))))</f>
        <v/>
      </c>
    </row>
    <row r="1456" customFormat="false" ht="15" hidden="false" customHeight="false" outlineLevel="0" collapsed="false">
      <c r="A1456" s="21"/>
      <c r="D1456" s="22"/>
      <c r="I1456" s="23" t="str">
        <f aca="false">IF(E1456="","",IFERROR(INDEX(Categories!$A$2:$A$200,MATCH(E1456,Categories!$B$2:$B$200,0)),"Unknown"))</f>
        <v/>
      </c>
      <c r="J1456" s="24" t="str">
        <f aca="false">IF(A1456="","",DATE(YEAR(A1456),MONTH(A1456),1))</f>
        <v/>
      </c>
      <c r="K1456" s="23" t="str">
        <f aca="false">IF(A1456="","",IF(G1456&lt;&gt;"",G1456,IFERROR(INDEX(Accounts!$D$2:$D$40,MATCH(B1456,Accounts!$A$2:$A$40,0)),"Household")))</f>
        <v/>
      </c>
      <c r="L1456" s="25" t="str">
        <f aca="false">IF(F1456="","",SUMIFS($D$2:$D$3001,$F$2:$F$3001,F1456))</f>
        <v/>
      </c>
      <c r="M1456" s="23" t="str">
        <f aca="false">IF(A1456="","",IF(E1456="","Uncategorized",IF(I1456="Unknown","Unknown category",IF(AND(I1456="Transfer",F1456=""),"Transfer needs ID",IF(AND(F1456&lt;&gt;"",ABS(N(L1456))&gt;0.009),"Unmatched transfer",IF(AND(LEFT(E1456,6)="Rental",K1456="Household"),"Rental row needs property",""))))))</f>
        <v/>
      </c>
    </row>
    <row r="1457" customFormat="false" ht="15" hidden="false" customHeight="false" outlineLevel="0" collapsed="false">
      <c r="A1457" s="21"/>
      <c r="D1457" s="22"/>
      <c r="I1457" s="23" t="str">
        <f aca="false">IF(E1457="","",IFERROR(INDEX(Categories!$A$2:$A$200,MATCH(E1457,Categories!$B$2:$B$200,0)),"Unknown"))</f>
        <v/>
      </c>
      <c r="J1457" s="24" t="str">
        <f aca="false">IF(A1457="","",DATE(YEAR(A1457),MONTH(A1457),1))</f>
        <v/>
      </c>
      <c r="K1457" s="23" t="str">
        <f aca="false">IF(A1457="","",IF(G1457&lt;&gt;"",G1457,IFERROR(INDEX(Accounts!$D$2:$D$40,MATCH(B1457,Accounts!$A$2:$A$40,0)),"Household")))</f>
        <v/>
      </c>
      <c r="L1457" s="25" t="str">
        <f aca="false">IF(F1457="","",SUMIFS($D$2:$D$3001,$F$2:$F$3001,F1457))</f>
        <v/>
      </c>
      <c r="M1457" s="23" t="str">
        <f aca="false">IF(A1457="","",IF(E1457="","Uncategorized",IF(I1457="Unknown","Unknown category",IF(AND(I1457="Transfer",F1457=""),"Transfer needs ID",IF(AND(F1457&lt;&gt;"",ABS(N(L1457))&gt;0.009),"Unmatched transfer",IF(AND(LEFT(E1457,6)="Rental",K1457="Household"),"Rental row needs property",""))))))</f>
        <v/>
      </c>
    </row>
    <row r="1458" customFormat="false" ht="15" hidden="false" customHeight="false" outlineLevel="0" collapsed="false">
      <c r="A1458" s="21"/>
      <c r="D1458" s="22"/>
      <c r="I1458" s="23" t="str">
        <f aca="false">IF(E1458="","",IFERROR(INDEX(Categories!$A$2:$A$200,MATCH(E1458,Categories!$B$2:$B$200,0)),"Unknown"))</f>
        <v/>
      </c>
      <c r="J1458" s="24" t="str">
        <f aca="false">IF(A1458="","",DATE(YEAR(A1458),MONTH(A1458),1))</f>
        <v/>
      </c>
      <c r="K1458" s="23" t="str">
        <f aca="false">IF(A1458="","",IF(G1458&lt;&gt;"",G1458,IFERROR(INDEX(Accounts!$D$2:$D$40,MATCH(B1458,Accounts!$A$2:$A$40,0)),"Household")))</f>
        <v/>
      </c>
      <c r="L1458" s="25" t="str">
        <f aca="false">IF(F1458="","",SUMIFS($D$2:$D$3001,$F$2:$F$3001,F1458))</f>
        <v/>
      </c>
      <c r="M1458" s="23" t="str">
        <f aca="false">IF(A1458="","",IF(E1458="","Uncategorized",IF(I1458="Unknown","Unknown category",IF(AND(I1458="Transfer",F1458=""),"Transfer needs ID",IF(AND(F1458&lt;&gt;"",ABS(N(L1458))&gt;0.009),"Unmatched transfer",IF(AND(LEFT(E1458,6)="Rental",K1458="Household"),"Rental row needs property",""))))))</f>
        <v/>
      </c>
    </row>
    <row r="1459" customFormat="false" ht="15" hidden="false" customHeight="false" outlineLevel="0" collapsed="false">
      <c r="A1459" s="21"/>
      <c r="D1459" s="22"/>
      <c r="I1459" s="23" t="str">
        <f aca="false">IF(E1459="","",IFERROR(INDEX(Categories!$A$2:$A$200,MATCH(E1459,Categories!$B$2:$B$200,0)),"Unknown"))</f>
        <v/>
      </c>
      <c r="J1459" s="24" t="str">
        <f aca="false">IF(A1459="","",DATE(YEAR(A1459),MONTH(A1459),1))</f>
        <v/>
      </c>
      <c r="K1459" s="23" t="str">
        <f aca="false">IF(A1459="","",IF(G1459&lt;&gt;"",G1459,IFERROR(INDEX(Accounts!$D$2:$D$40,MATCH(B1459,Accounts!$A$2:$A$40,0)),"Household")))</f>
        <v/>
      </c>
      <c r="L1459" s="25" t="str">
        <f aca="false">IF(F1459="","",SUMIFS($D$2:$D$3001,$F$2:$F$3001,F1459))</f>
        <v/>
      </c>
      <c r="M1459" s="23" t="str">
        <f aca="false">IF(A1459="","",IF(E1459="","Uncategorized",IF(I1459="Unknown","Unknown category",IF(AND(I1459="Transfer",F1459=""),"Transfer needs ID",IF(AND(F1459&lt;&gt;"",ABS(N(L1459))&gt;0.009),"Unmatched transfer",IF(AND(LEFT(E1459,6)="Rental",K1459="Household"),"Rental row needs property",""))))))</f>
        <v/>
      </c>
    </row>
    <row r="1460" customFormat="false" ht="15" hidden="false" customHeight="false" outlineLevel="0" collapsed="false">
      <c r="A1460" s="21"/>
      <c r="D1460" s="22"/>
      <c r="I1460" s="23" t="str">
        <f aca="false">IF(E1460="","",IFERROR(INDEX(Categories!$A$2:$A$200,MATCH(E1460,Categories!$B$2:$B$200,0)),"Unknown"))</f>
        <v/>
      </c>
      <c r="J1460" s="24" t="str">
        <f aca="false">IF(A1460="","",DATE(YEAR(A1460),MONTH(A1460),1))</f>
        <v/>
      </c>
      <c r="K1460" s="23" t="str">
        <f aca="false">IF(A1460="","",IF(G1460&lt;&gt;"",G1460,IFERROR(INDEX(Accounts!$D$2:$D$40,MATCH(B1460,Accounts!$A$2:$A$40,0)),"Household")))</f>
        <v/>
      </c>
      <c r="L1460" s="25" t="str">
        <f aca="false">IF(F1460="","",SUMIFS($D$2:$D$3001,$F$2:$F$3001,F1460))</f>
        <v/>
      </c>
      <c r="M1460" s="23" t="str">
        <f aca="false">IF(A1460="","",IF(E1460="","Uncategorized",IF(I1460="Unknown","Unknown category",IF(AND(I1460="Transfer",F1460=""),"Transfer needs ID",IF(AND(F1460&lt;&gt;"",ABS(N(L1460))&gt;0.009),"Unmatched transfer",IF(AND(LEFT(E1460,6)="Rental",K1460="Household"),"Rental row needs property",""))))))</f>
        <v/>
      </c>
    </row>
    <row r="1461" customFormat="false" ht="15" hidden="false" customHeight="false" outlineLevel="0" collapsed="false">
      <c r="A1461" s="21"/>
      <c r="D1461" s="22"/>
      <c r="I1461" s="23" t="str">
        <f aca="false">IF(E1461="","",IFERROR(INDEX(Categories!$A$2:$A$200,MATCH(E1461,Categories!$B$2:$B$200,0)),"Unknown"))</f>
        <v/>
      </c>
      <c r="J1461" s="24" t="str">
        <f aca="false">IF(A1461="","",DATE(YEAR(A1461),MONTH(A1461),1))</f>
        <v/>
      </c>
      <c r="K1461" s="23" t="str">
        <f aca="false">IF(A1461="","",IF(G1461&lt;&gt;"",G1461,IFERROR(INDEX(Accounts!$D$2:$D$40,MATCH(B1461,Accounts!$A$2:$A$40,0)),"Household")))</f>
        <v/>
      </c>
      <c r="L1461" s="25" t="str">
        <f aca="false">IF(F1461="","",SUMIFS($D$2:$D$3001,$F$2:$F$3001,F1461))</f>
        <v/>
      </c>
      <c r="M1461" s="23" t="str">
        <f aca="false">IF(A1461="","",IF(E1461="","Uncategorized",IF(I1461="Unknown","Unknown category",IF(AND(I1461="Transfer",F1461=""),"Transfer needs ID",IF(AND(F1461&lt;&gt;"",ABS(N(L1461))&gt;0.009),"Unmatched transfer",IF(AND(LEFT(E1461,6)="Rental",K1461="Household"),"Rental row needs property",""))))))</f>
        <v/>
      </c>
    </row>
    <row r="1462" customFormat="false" ht="15" hidden="false" customHeight="false" outlineLevel="0" collapsed="false">
      <c r="A1462" s="21"/>
      <c r="D1462" s="22"/>
      <c r="I1462" s="23" t="str">
        <f aca="false">IF(E1462="","",IFERROR(INDEX(Categories!$A$2:$A$200,MATCH(E1462,Categories!$B$2:$B$200,0)),"Unknown"))</f>
        <v/>
      </c>
      <c r="J1462" s="24" t="str">
        <f aca="false">IF(A1462="","",DATE(YEAR(A1462),MONTH(A1462),1))</f>
        <v/>
      </c>
      <c r="K1462" s="23" t="str">
        <f aca="false">IF(A1462="","",IF(G1462&lt;&gt;"",G1462,IFERROR(INDEX(Accounts!$D$2:$D$40,MATCH(B1462,Accounts!$A$2:$A$40,0)),"Household")))</f>
        <v/>
      </c>
      <c r="L1462" s="25" t="str">
        <f aca="false">IF(F1462="","",SUMIFS($D$2:$D$3001,$F$2:$F$3001,F1462))</f>
        <v/>
      </c>
      <c r="M1462" s="23" t="str">
        <f aca="false">IF(A1462="","",IF(E1462="","Uncategorized",IF(I1462="Unknown","Unknown category",IF(AND(I1462="Transfer",F1462=""),"Transfer needs ID",IF(AND(F1462&lt;&gt;"",ABS(N(L1462))&gt;0.009),"Unmatched transfer",IF(AND(LEFT(E1462,6)="Rental",K1462="Household"),"Rental row needs property",""))))))</f>
        <v/>
      </c>
    </row>
    <row r="1463" customFormat="false" ht="15" hidden="false" customHeight="false" outlineLevel="0" collapsed="false">
      <c r="A1463" s="21"/>
      <c r="D1463" s="22"/>
      <c r="I1463" s="23" t="str">
        <f aca="false">IF(E1463="","",IFERROR(INDEX(Categories!$A$2:$A$200,MATCH(E1463,Categories!$B$2:$B$200,0)),"Unknown"))</f>
        <v/>
      </c>
      <c r="J1463" s="24" t="str">
        <f aca="false">IF(A1463="","",DATE(YEAR(A1463),MONTH(A1463),1))</f>
        <v/>
      </c>
      <c r="K1463" s="23" t="str">
        <f aca="false">IF(A1463="","",IF(G1463&lt;&gt;"",G1463,IFERROR(INDEX(Accounts!$D$2:$D$40,MATCH(B1463,Accounts!$A$2:$A$40,0)),"Household")))</f>
        <v/>
      </c>
      <c r="L1463" s="25" t="str">
        <f aca="false">IF(F1463="","",SUMIFS($D$2:$D$3001,$F$2:$F$3001,F1463))</f>
        <v/>
      </c>
      <c r="M1463" s="23" t="str">
        <f aca="false">IF(A1463="","",IF(E1463="","Uncategorized",IF(I1463="Unknown","Unknown category",IF(AND(I1463="Transfer",F1463=""),"Transfer needs ID",IF(AND(F1463&lt;&gt;"",ABS(N(L1463))&gt;0.009),"Unmatched transfer",IF(AND(LEFT(E1463,6)="Rental",K1463="Household"),"Rental row needs property",""))))))</f>
        <v/>
      </c>
    </row>
    <row r="1464" customFormat="false" ht="15" hidden="false" customHeight="false" outlineLevel="0" collapsed="false">
      <c r="A1464" s="21"/>
      <c r="D1464" s="22"/>
      <c r="I1464" s="23" t="str">
        <f aca="false">IF(E1464="","",IFERROR(INDEX(Categories!$A$2:$A$200,MATCH(E1464,Categories!$B$2:$B$200,0)),"Unknown"))</f>
        <v/>
      </c>
      <c r="J1464" s="24" t="str">
        <f aca="false">IF(A1464="","",DATE(YEAR(A1464),MONTH(A1464),1))</f>
        <v/>
      </c>
      <c r="K1464" s="23" t="str">
        <f aca="false">IF(A1464="","",IF(G1464&lt;&gt;"",G1464,IFERROR(INDEX(Accounts!$D$2:$D$40,MATCH(B1464,Accounts!$A$2:$A$40,0)),"Household")))</f>
        <v/>
      </c>
      <c r="L1464" s="25" t="str">
        <f aca="false">IF(F1464="","",SUMIFS($D$2:$D$3001,$F$2:$F$3001,F1464))</f>
        <v/>
      </c>
      <c r="M1464" s="23" t="str">
        <f aca="false">IF(A1464="","",IF(E1464="","Uncategorized",IF(I1464="Unknown","Unknown category",IF(AND(I1464="Transfer",F1464=""),"Transfer needs ID",IF(AND(F1464&lt;&gt;"",ABS(N(L1464))&gt;0.009),"Unmatched transfer",IF(AND(LEFT(E1464,6)="Rental",K1464="Household"),"Rental row needs property",""))))))</f>
        <v/>
      </c>
    </row>
    <row r="1465" customFormat="false" ht="15" hidden="false" customHeight="false" outlineLevel="0" collapsed="false">
      <c r="A1465" s="21"/>
      <c r="D1465" s="22"/>
      <c r="I1465" s="23" t="str">
        <f aca="false">IF(E1465="","",IFERROR(INDEX(Categories!$A$2:$A$200,MATCH(E1465,Categories!$B$2:$B$200,0)),"Unknown"))</f>
        <v/>
      </c>
      <c r="J1465" s="24" t="str">
        <f aca="false">IF(A1465="","",DATE(YEAR(A1465),MONTH(A1465),1))</f>
        <v/>
      </c>
      <c r="K1465" s="23" t="str">
        <f aca="false">IF(A1465="","",IF(G1465&lt;&gt;"",G1465,IFERROR(INDEX(Accounts!$D$2:$D$40,MATCH(B1465,Accounts!$A$2:$A$40,0)),"Household")))</f>
        <v/>
      </c>
      <c r="L1465" s="25" t="str">
        <f aca="false">IF(F1465="","",SUMIFS($D$2:$D$3001,$F$2:$F$3001,F1465))</f>
        <v/>
      </c>
      <c r="M1465" s="23" t="str">
        <f aca="false">IF(A1465="","",IF(E1465="","Uncategorized",IF(I1465="Unknown","Unknown category",IF(AND(I1465="Transfer",F1465=""),"Transfer needs ID",IF(AND(F1465&lt;&gt;"",ABS(N(L1465))&gt;0.009),"Unmatched transfer",IF(AND(LEFT(E1465,6)="Rental",K1465="Household"),"Rental row needs property",""))))))</f>
        <v/>
      </c>
    </row>
    <row r="1466" customFormat="false" ht="15" hidden="false" customHeight="false" outlineLevel="0" collapsed="false">
      <c r="A1466" s="21"/>
      <c r="D1466" s="22"/>
      <c r="I1466" s="23" t="str">
        <f aca="false">IF(E1466="","",IFERROR(INDEX(Categories!$A$2:$A$200,MATCH(E1466,Categories!$B$2:$B$200,0)),"Unknown"))</f>
        <v/>
      </c>
      <c r="J1466" s="24" t="str">
        <f aca="false">IF(A1466="","",DATE(YEAR(A1466),MONTH(A1466),1))</f>
        <v/>
      </c>
      <c r="K1466" s="23" t="str">
        <f aca="false">IF(A1466="","",IF(G1466&lt;&gt;"",G1466,IFERROR(INDEX(Accounts!$D$2:$D$40,MATCH(B1466,Accounts!$A$2:$A$40,0)),"Household")))</f>
        <v/>
      </c>
      <c r="L1466" s="25" t="str">
        <f aca="false">IF(F1466="","",SUMIFS($D$2:$D$3001,$F$2:$F$3001,F1466))</f>
        <v/>
      </c>
      <c r="M1466" s="23" t="str">
        <f aca="false">IF(A1466="","",IF(E1466="","Uncategorized",IF(I1466="Unknown","Unknown category",IF(AND(I1466="Transfer",F1466=""),"Transfer needs ID",IF(AND(F1466&lt;&gt;"",ABS(N(L1466))&gt;0.009),"Unmatched transfer",IF(AND(LEFT(E1466,6)="Rental",K1466="Household"),"Rental row needs property",""))))))</f>
        <v/>
      </c>
    </row>
    <row r="1467" customFormat="false" ht="15" hidden="false" customHeight="false" outlineLevel="0" collapsed="false">
      <c r="A1467" s="21"/>
      <c r="D1467" s="22"/>
      <c r="I1467" s="23" t="str">
        <f aca="false">IF(E1467="","",IFERROR(INDEX(Categories!$A$2:$A$200,MATCH(E1467,Categories!$B$2:$B$200,0)),"Unknown"))</f>
        <v/>
      </c>
      <c r="J1467" s="24" t="str">
        <f aca="false">IF(A1467="","",DATE(YEAR(A1467),MONTH(A1467),1))</f>
        <v/>
      </c>
      <c r="K1467" s="23" t="str">
        <f aca="false">IF(A1467="","",IF(G1467&lt;&gt;"",G1467,IFERROR(INDEX(Accounts!$D$2:$D$40,MATCH(B1467,Accounts!$A$2:$A$40,0)),"Household")))</f>
        <v/>
      </c>
      <c r="L1467" s="25" t="str">
        <f aca="false">IF(F1467="","",SUMIFS($D$2:$D$3001,$F$2:$F$3001,F1467))</f>
        <v/>
      </c>
      <c r="M1467" s="23" t="str">
        <f aca="false">IF(A1467="","",IF(E1467="","Uncategorized",IF(I1467="Unknown","Unknown category",IF(AND(I1467="Transfer",F1467=""),"Transfer needs ID",IF(AND(F1467&lt;&gt;"",ABS(N(L1467))&gt;0.009),"Unmatched transfer",IF(AND(LEFT(E1467,6)="Rental",K1467="Household"),"Rental row needs property",""))))))</f>
        <v/>
      </c>
    </row>
    <row r="1468" customFormat="false" ht="15" hidden="false" customHeight="false" outlineLevel="0" collapsed="false">
      <c r="A1468" s="21"/>
      <c r="D1468" s="22"/>
      <c r="I1468" s="23" t="str">
        <f aca="false">IF(E1468="","",IFERROR(INDEX(Categories!$A$2:$A$200,MATCH(E1468,Categories!$B$2:$B$200,0)),"Unknown"))</f>
        <v/>
      </c>
      <c r="J1468" s="24" t="str">
        <f aca="false">IF(A1468="","",DATE(YEAR(A1468),MONTH(A1468),1))</f>
        <v/>
      </c>
      <c r="K1468" s="23" t="str">
        <f aca="false">IF(A1468="","",IF(G1468&lt;&gt;"",G1468,IFERROR(INDEX(Accounts!$D$2:$D$40,MATCH(B1468,Accounts!$A$2:$A$40,0)),"Household")))</f>
        <v/>
      </c>
      <c r="L1468" s="25" t="str">
        <f aca="false">IF(F1468="","",SUMIFS($D$2:$D$3001,$F$2:$F$3001,F1468))</f>
        <v/>
      </c>
      <c r="M1468" s="23" t="str">
        <f aca="false">IF(A1468="","",IF(E1468="","Uncategorized",IF(I1468="Unknown","Unknown category",IF(AND(I1468="Transfer",F1468=""),"Transfer needs ID",IF(AND(F1468&lt;&gt;"",ABS(N(L1468))&gt;0.009),"Unmatched transfer",IF(AND(LEFT(E1468,6)="Rental",K1468="Household"),"Rental row needs property",""))))))</f>
        <v/>
      </c>
    </row>
    <row r="1469" customFormat="false" ht="15" hidden="false" customHeight="false" outlineLevel="0" collapsed="false">
      <c r="A1469" s="21"/>
      <c r="D1469" s="22"/>
      <c r="I1469" s="23" t="str">
        <f aca="false">IF(E1469="","",IFERROR(INDEX(Categories!$A$2:$A$200,MATCH(E1469,Categories!$B$2:$B$200,0)),"Unknown"))</f>
        <v/>
      </c>
      <c r="J1469" s="24" t="str">
        <f aca="false">IF(A1469="","",DATE(YEAR(A1469),MONTH(A1469),1))</f>
        <v/>
      </c>
      <c r="K1469" s="23" t="str">
        <f aca="false">IF(A1469="","",IF(G1469&lt;&gt;"",G1469,IFERROR(INDEX(Accounts!$D$2:$D$40,MATCH(B1469,Accounts!$A$2:$A$40,0)),"Household")))</f>
        <v/>
      </c>
      <c r="L1469" s="25" t="str">
        <f aca="false">IF(F1469="","",SUMIFS($D$2:$D$3001,$F$2:$F$3001,F1469))</f>
        <v/>
      </c>
      <c r="M1469" s="23" t="str">
        <f aca="false">IF(A1469="","",IF(E1469="","Uncategorized",IF(I1469="Unknown","Unknown category",IF(AND(I1469="Transfer",F1469=""),"Transfer needs ID",IF(AND(F1469&lt;&gt;"",ABS(N(L1469))&gt;0.009),"Unmatched transfer",IF(AND(LEFT(E1469,6)="Rental",K1469="Household"),"Rental row needs property",""))))))</f>
        <v/>
      </c>
    </row>
    <row r="1470" customFormat="false" ht="15" hidden="false" customHeight="false" outlineLevel="0" collapsed="false">
      <c r="A1470" s="21"/>
      <c r="D1470" s="22"/>
      <c r="I1470" s="23" t="str">
        <f aca="false">IF(E1470="","",IFERROR(INDEX(Categories!$A$2:$A$200,MATCH(E1470,Categories!$B$2:$B$200,0)),"Unknown"))</f>
        <v/>
      </c>
      <c r="J1470" s="24" t="str">
        <f aca="false">IF(A1470="","",DATE(YEAR(A1470),MONTH(A1470),1))</f>
        <v/>
      </c>
      <c r="K1470" s="23" t="str">
        <f aca="false">IF(A1470="","",IF(G1470&lt;&gt;"",G1470,IFERROR(INDEX(Accounts!$D$2:$D$40,MATCH(B1470,Accounts!$A$2:$A$40,0)),"Household")))</f>
        <v/>
      </c>
      <c r="L1470" s="25" t="str">
        <f aca="false">IF(F1470="","",SUMIFS($D$2:$D$3001,$F$2:$F$3001,F1470))</f>
        <v/>
      </c>
      <c r="M1470" s="23" t="str">
        <f aca="false">IF(A1470="","",IF(E1470="","Uncategorized",IF(I1470="Unknown","Unknown category",IF(AND(I1470="Transfer",F1470=""),"Transfer needs ID",IF(AND(F1470&lt;&gt;"",ABS(N(L1470))&gt;0.009),"Unmatched transfer",IF(AND(LEFT(E1470,6)="Rental",K1470="Household"),"Rental row needs property",""))))))</f>
        <v/>
      </c>
    </row>
    <row r="1471" customFormat="false" ht="15" hidden="false" customHeight="false" outlineLevel="0" collapsed="false">
      <c r="A1471" s="21"/>
      <c r="D1471" s="22"/>
      <c r="I1471" s="23" t="str">
        <f aca="false">IF(E1471="","",IFERROR(INDEX(Categories!$A$2:$A$200,MATCH(E1471,Categories!$B$2:$B$200,0)),"Unknown"))</f>
        <v/>
      </c>
      <c r="J1471" s="24" t="str">
        <f aca="false">IF(A1471="","",DATE(YEAR(A1471),MONTH(A1471),1))</f>
        <v/>
      </c>
      <c r="K1471" s="23" t="str">
        <f aca="false">IF(A1471="","",IF(G1471&lt;&gt;"",G1471,IFERROR(INDEX(Accounts!$D$2:$D$40,MATCH(B1471,Accounts!$A$2:$A$40,0)),"Household")))</f>
        <v/>
      </c>
      <c r="L1471" s="25" t="str">
        <f aca="false">IF(F1471="","",SUMIFS($D$2:$D$3001,$F$2:$F$3001,F1471))</f>
        <v/>
      </c>
      <c r="M1471" s="23" t="str">
        <f aca="false">IF(A1471="","",IF(E1471="","Uncategorized",IF(I1471="Unknown","Unknown category",IF(AND(I1471="Transfer",F1471=""),"Transfer needs ID",IF(AND(F1471&lt;&gt;"",ABS(N(L1471))&gt;0.009),"Unmatched transfer",IF(AND(LEFT(E1471,6)="Rental",K1471="Household"),"Rental row needs property",""))))))</f>
        <v/>
      </c>
    </row>
    <row r="1472" customFormat="false" ht="15" hidden="false" customHeight="false" outlineLevel="0" collapsed="false">
      <c r="A1472" s="21"/>
      <c r="D1472" s="22"/>
      <c r="I1472" s="23" t="str">
        <f aca="false">IF(E1472="","",IFERROR(INDEX(Categories!$A$2:$A$200,MATCH(E1472,Categories!$B$2:$B$200,0)),"Unknown"))</f>
        <v/>
      </c>
      <c r="J1472" s="24" t="str">
        <f aca="false">IF(A1472="","",DATE(YEAR(A1472),MONTH(A1472),1))</f>
        <v/>
      </c>
      <c r="K1472" s="23" t="str">
        <f aca="false">IF(A1472="","",IF(G1472&lt;&gt;"",G1472,IFERROR(INDEX(Accounts!$D$2:$D$40,MATCH(B1472,Accounts!$A$2:$A$40,0)),"Household")))</f>
        <v/>
      </c>
      <c r="L1472" s="25" t="str">
        <f aca="false">IF(F1472="","",SUMIFS($D$2:$D$3001,$F$2:$F$3001,F1472))</f>
        <v/>
      </c>
      <c r="M1472" s="23" t="str">
        <f aca="false">IF(A1472="","",IF(E1472="","Uncategorized",IF(I1472="Unknown","Unknown category",IF(AND(I1472="Transfer",F1472=""),"Transfer needs ID",IF(AND(F1472&lt;&gt;"",ABS(N(L1472))&gt;0.009),"Unmatched transfer",IF(AND(LEFT(E1472,6)="Rental",K1472="Household"),"Rental row needs property",""))))))</f>
        <v/>
      </c>
    </row>
    <row r="1473" customFormat="false" ht="15" hidden="false" customHeight="false" outlineLevel="0" collapsed="false">
      <c r="A1473" s="21"/>
      <c r="D1473" s="22"/>
      <c r="I1473" s="23" t="str">
        <f aca="false">IF(E1473="","",IFERROR(INDEX(Categories!$A$2:$A$200,MATCH(E1473,Categories!$B$2:$B$200,0)),"Unknown"))</f>
        <v/>
      </c>
      <c r="J1473" s="24" t="str">
        <f aca="false">IF(A1473="","",DATE(YEAR(A1473),MONTH(A1473),1))</f>
        <v/>
      </c>
      <c r="K1473" s="23" t="str">
        <f aca="false">IF(A1473="","",IF(G1473&lt;&gt;"",G1473,IFERROR(INDEX(Accounts!$D$2:$D$40,MATCH(B1473,Accounts!$A$2:$A$40,0)),"Household")))</f>
        <v/>
      </c>
      <c r="L1473" s="25" t="str">
        <f aca="false">IF(F1473="","",SUMIFS($D$2:$D$3001,$F$2:$F$3001,F1473))</f>
        <v/>
      </c>
      <c r="M1473" s="23" t="str">
        <f aca="false">IF(A1473="","",IF(E1473="","Uncategorized",IF(I1473="Unknown","Unknown category",IF(AND(I1473="Transfer",F1473=""),"Transfer needs ID",IF(AND(F1473&lt;&gt;"",ABS(N(L1473))&gt;0.009),"Unmatched transfer",IF(AND(LEFT(E1473,6)="Rental",K1473="Household"),"Rental row needs property",""))))))</f>
        <v/>
      </c>
    </row>
    <row r="1474" customFormat="false" ht="15" hidden="false" customHeight="false" outlineLevel="0" collapsed="false">
      <c r="A1474" s="21"/>
      <c r="D1474" s="22"/>
      <c r="I1474" s="23" t="str">
        <f aca="false">IF(E1474="","",IFERROR(INDEX(Categories!$A$2:$A$200,MATCH(E1474,Categories!$B$2:$B$200,0)),"Unknown"))</f>
        <v/>
      </c>
      <c r="J1474" s="24" t="str">
        <f aca="false">IF(A1474="","",DATE(YEAR(A1474),MONTH(A1474),1))</f>
        <v/>
      </c>
      <c r="K1474" s="23" t="str">
        <f aca="false">IF(A1474="","",IF(G1474&lt;&gt;"",G1474,IFERROR(INDEX(Accounts!$D$2:$D$40,MATCH(B1474,Accounts!$A$2:$A$40,0)),"Household")))</f>
        <v/>
      </c>
      <c r="L1474" s="25" t="str">
        <f aca="false">IF(F1474="","",SUMIFS($D$2:$D$3001,$F$2:$F$3001,F1474))</f>
        <v/>
      </c>
      <c r="M1474" s="23" t="str">
        <f aca="false">IF(A1474="","",IF(E1474="","Uncategorized",IF(I1474="Unknown","Unknown category",IF(AND(I1474="Transfer",F1474=""),"Transfer needs ID",IF(AND(F1474&lt;&gt;"",ABS(N(L1474))&gt;0.009),"Unmatched transfer",IF(AND(LEFT(E1474,6)="Rental",K1474="Household"),"Rental row needs property",""))))))</f>
        <v/>
      </c>
    </row>
    <row r="1475" customFormat="false" ht="15" hidden="false" customHeight="false" outlineLevel="0" collapsed="false">
      <c r="A1475" s="21"/>
      <c r="D1475" s="22"/>
      <c r="I1475" s="23" t="str">
        <f aca="false">IF(E1475="","",IFERROR(INDEX(Categories!$A$2:$A$200,MATCH(E1475,Categories!$B$2:$B$200,0)),"Unknown"))</f>
        <v/>
      </c>
      <c r="J1475" s="24" t="str">
        <f aca="false">IF(A1475="","",DATE(YEAR(A1475),MONTH(A1475),1))</f>
        <v/>
      </c>
      <c r="K1475" s="23" t="str">
        <f aca="false">IF(A1475="","",IF(G1475&lt;&gt;"",G1475,IFERROR(INDEX(Accounts!$D$2:$D$40,MATCH(B1475,Accounts!$A$2:$A$40,0)),"Household")))</f>
        <v/>
      </c>
      <c r="L1475" s="25" t="str">
        <f aca="false">IF(F1475="","",SUMIFS($D$2:$D$3001,$F$2:$F$3001,F1475))</f>
        <v/>
      </c>
      <c r="M1475" s="23" t="str">
        <f aca="false">IF(A1475="","",IF(E1475="","Uncategorized",IF(I1475="Unknown","Unknown category",IF(AND(I1475="Transfer",F1475=""),"Transfer needs ID",IF(AND(F1475&lt;&gt;"",ABS(N(L1475))&gt;0.009),"Unmatched transfer",IF(AND(LEFT(E1475,6)="Rental",K1475="Household"),"Rental row needs property",""))))))</f>
        <v/>
      </c>
    </row>
    <row r="1476" customFormat="false" ht="15" hidden="false" customHeight="false" outlineLevel="0" collapsed="false">
      <c r="A1476" s="21"/>
      <c r="D1476" s="22"/>
      <c r="I1476" s="23" t="str">
        <f aca="false">IF(E1476="","",IFERROR(INDEX(Categories!$A$2:$A$200,MATCH(E1476,Categories!$B$2:$B$200,0)),"Unknown"))</f>
        <v/>
      </c>
      <c r="J1476" s="24" t="str">
        <f aca="false">IF(A1476="","",DATE(YEAR(A1476),MONTH(A1476),1))</f>
        <v/>
      </c>
      <c r="K1476" s="23" t="str">
        <f aca="false">IF(A1476="","",IF(G1476&lt;&gt;"",G1476,IFERROR(INDEX(Accounts!$D$2:$D$40,MATCH(B1476,Accounts!$A$2:$A$40,0)),"Household")))</f>
        <v/>
      </c>
      <c r="L1476" s="25" t="str">
        <f aca="false">IF(F1476="","",SUMIFS($D$2:$D$3001,$F$2:$F$3001,F1476))</f>
        <v/>
      </c>
      <c r="M1476" s="23" t="str">
        <f aca="false">IF(A1476="","",IF(E1476="","Uncategorized",IF(I1476="Unknown","Unknown category",IF(AND(I1476="Transfer",F1476=""),"Transfer needs ID",IF(AND(F1476&lt;&gt;"",ABS(N(L1476))&gt;0.009),"Unmatched transfer",IF(AND(LEFT(E1476,6)="Rental",K1476="Household"),"Rental row needs property",""))))))</f>
        <v/>
      </c>
    </row>
    <row r="1477" customFormat="false" ht="15" hidden="false" customHeight="false" outlineLevel="0" collapsed="false">
      <c r="A1477" s="21"/>
      <c r="D1477" s="22"/>
      <c r="I1477" s="23" t="str">
        <f aca="false">IF(E1477="","",IFERROR(INDEX(Categories!$A$2:$A$200,MATCH(E1477,Categories!$B$2:$B$200,0)),"Unknown"))</f>
        <v/>
      </c>
      <c r="J1477" s="24" t="str">
        <f aca="false">IF(A1477="","",DATE(YEAR(A1477),MONTH(A1477),1))</f>
        <v/>
      </c>
      <c r="K1477" s="23" t="str">
        <f aca="false">IF(A1477="","",IF(G1477&lt;&gt;"",G1477,IFERROR(INDEX(Accounts!$D$2:$D$40,MATCH(B1477,Accounts!$A$2:$A$40,0)),"Household")))</f>
        <v/>
      </c>
      <c r="L1477" s="25" t="str">
        <f aca="false">IF(F1477="","",SUMIFS($D$2:$D$3001,$F$2:$F$3001,F1477))</f>
        <v/>
      </c>
      <c r="M1477" s="23" t="str">
        <f aca="false">IF(A1477="","",IF(E1477="","Uncategorized",IF(I1477="Unknown","Unknown category",IF(AND(I1477="Transfer",F1477=""),"Transfer needs ID",IF(AND(F1477&lt;&gt;"",ABS(N(L1477))&gt;0.009),"Unmatched transfer",IF(AND(LEFT(E1477,6)="Rental",K1477="Household"),"Rental row needs property",""))))))</f>
        <v/>
      </c>
    </row>
    <row r="1478" customFormat="false" ht="15" hidden="false" customHeight="false" outlineLevel="0" collapsed="false">
      <c r="A1478" s="21"/>
      <c r="D1478" s="22"/>
      <c r="I1478" s="23" t="str">
        <f aca="false">IF(E1478="","",IFERROR(INDEX(Categories!$A$2:$A$200,MATCH(E1478,Categories!$B$2:$B$200,0)),"Unknown"))</f>
        <v/>
      </c>
      <c r="J1478" s="24" t="str">
        <f aca="false">IF(A1478="","",DATE(YEAR(A1478),MONTH(A1478),1))</f>
        <v/>
      </c>
      <c r="K1478" s="23" t="str">
        <f aca="false">IF(A1478="","",IF(G1478&lt;&gt;"",G1478,IFERROR(INDEX(Accounts!$D$2:$D$40,MATCH(B1478,Accounts!$A$2:$A$40,0)),"Household")))</f>
        <v/>
      </c>
      <c r="L1478" s="25" t="str">
        <f aca="false">IF(F1478="","",SUMIFS($D$2:$D$3001,$F$2:$F$3001,F1478))</f>
        <v/>
      </c>
      <c r="M1478" s="23" t="str">
        <f aca="false">IF(A1478="","",IF(E1478="","Uncategorized",IF(I1478="Unknown","Unknown category",IF(AND(I1478="Transfer",F1478=""),"Transfer needs ID",IF(AND(F1478&lt;&gt;"",ABS(N(L1478))&gt;0.009),"Unmatched transfer",IF(AND(LEFT(E1478,6)="Rental",K1478="Household"),"Rental row needs property",""))))))</f>
        <v/>
      </c>
    </row>
    <row r="1479" customFormat="false" ht="15" hidden="false" customHeight="false" outlineLevel="0" collapsed="false">
      <c r="A1479" s="21"/>
      <c r="D1479" s="22"/>
      <c r="I1479" s="23" t="str">
        <f aca="false">IF(E1479="","",IFERROR(INDEX(Categories!$A$2:$A$200,MATCH(E1479,Categories!$B$2:$B$200,0)),"Unknown"))</f>
        <v/>
      </c>
      <c r="J1479" s="24" t="str">
        <f aca="false">IF(A1479="","",DATE(YEAR(A1479),MONTH(A1479),1))</f>
        <v/>
      </c>
      <c r="K1479" s="23" t="str">
        <f aca="false">IF(A1479="","",IF(G1479&lt;&gt;"",G1479,IFERROR(INDEX(Accounts!$D$2:$D$40,MATCH(B1479,Accounts!$A$2:$A$40,0)),"Household")))</f>
        <v/>
      </c>
      <c r="L1479" s="25" t="str">
        <f aca="false">IF(F1479="","",SUMIFS($D$2:$D$3001,$F$2:$F$3001,F1479))</f>
        <v/>
      </c>
      <c r="M1479" s="23" t="str">
        <f aca="false">IF(A1479="","",IF(E1479="","Uncategorized",IF(I1479="Unknown","Unknown category",IF(AND(I1479="Transfer",F1479=""),"Transfer needs ID",IF(AND(F1479&lt;&gt;"",ABS(N(L1479))&gt;0.009),"Unmatched transfer",IF(AND(LEFT(E1479,6)="Rental",K1479="Household"),"Rental row needs property",""))))))</f>
        <v/>
      </c>
    </row>
    <row r="1480" customFormat="false" ht="15" hidden="false" customHeight="false" outlineLevel="0" collapsed="false">
      <c r="A1480" s="21"/>
      <c r="D1480" s="22"/>
      <c r="I1480" s="23" t="str">
        <f aca="false">IF(E1480="","",IFERROR(INDEX(Categories!$A$2:$A$200,MATCH(E1480,Categories!$B$2:$B$200,0)),"Unknown"))</f>
        <v/>
      </c>
      <c r="J1480" s="24" t="str">
        <f aca="false">IF(A1480="","",DATE(YEAR(A1480),MONTH(A1480),1))</f>
        <v/>
      </c>
      <c r="K1480" s="23" t="str">
        <f aca="false">IF(A1480="","",IF(G1480&lt;&gt;"",G1480,IFERROR(INDEX(Accounts!$D$2:$D$40,MATCH(B1480,Accounts!$A$2:$A$40,0)),"Household")))</f>
        <v/>
      </c>
      <c r="L1480" s="25" t="str">
        <f aca="false">IF(F1480="","",SUMIFS($D$2:$D$3001,$F$2:$F$3001,F1480))</f>
        <v/>
      </c>
      <c r="M1480" s="23" t="str">
        <f aca="false">IF(A1480="","",IF(E1480="","Uncategorized",IF(I1480="Unknown","Unknown category",IF(AND(I1480="Transfer",F1480=""),"Transfer needs ID",IF(AND(F1480&lt;&gt;"",ABS(N(L1480))&gt;0.009),"Unmatched transfer",IF(AND(LEFT(E1480,6)="Rental",K1480="Household"),"Rental row needs property",""))))))</f>
        <v/>
      </c>
    </row>
    <row r="1481" customFormat="false" ht="15" hidden="false" customHeight="false" outlineLevel="0" collapsed="false">
      <c r="A1481" s="21"/>
      <c r="D1481" s="22"/>
      <c r="I1481" s="23" t="str">
        <f aca="false">IF(E1481="","",IFERROR(INDEX(Categories!$A$2:$A$200,MATCH(E1481,Categories!$B$2:$B$200,0)),"Unknown"))</f>
        <v/>
      </c>
      <c r="J1481" s="24" t="str">
        <f aca="false">IF(A1481="","",DATE(YEAR(A1481),MONTH(A1481),1))</f>
        <v/>
      </c>
      <c r="K1481" s="23" t="str">
        <f aca="false">IF(A1481="","",IF(G1481&lt;&gt;"",G1481,IFERROR(INDEX(Accounts!$D$2:$D$40,MATCH(B1481,Accounts!$A$2:$A$40,0)),"Household")))</f>
        <v/>
      </c>
      <c r="L1481" s="25" t="str">
        <f aca="false">IF(F1481="","",SUMIFS($D$2:$D$3001,$F$2:$F$3001,F1481))</f>
        <v/>
      </c>
      <c r="M1481" s="23" t="str">
        <f aca="false">IF(A1481="","",IF(E1481="","Uncategorized",IF(I1481="Unknown","Unknown category",IF(AND(I1481="Transfer",F1481=""),"Transfer needs ID",IF(AND(F1481&lt;&gt;"",ABS(N(L1481))&gt;0.009),"Unmatched transfer",IF(AND(LEFT(E1481,6)="Rental",K1481="Household"),"Rental row needs property",""))))))</f>
        <v/>
      </c>
    </row>
    <row r="1482" customFormat="false" ht="15" hidden="false" customHeight="false" outlineLevel="0" collapsed="false">
      <c r="A1482" s="21"/>
      <c r="D1482" s="22"/>
      <c r="I1482" s="23" t="str">
        <f aca="false">IF(E1482="","",IFERROR(INDEX(Categories!$A$2:$A$200,MATCH(E1482,Categories!$B$2:$B$200,0)),"Unknown"))</f>
        <v/>
      </c>
      <c r="J1482" s="24" t="str">
        <f aca="false">IF(A1482="","",DATE(YEAR(A1482),MONTH(A1482),1))</f>
        <v/>
      </c>
      <c r="K1482" s="23" t="str">
        <f aca="false">IF(A1482="","",IF(G1482&lt;&gt;"",G1482,IFERROR(INDEX(Accounts!$D$2:$D$40,MATCH(B1482,Accounts!$A$2:$A$40,0)),"Household")))</f>
        <v/>
      </c>
      <c r="L1482" s="25" t="str">
        <f aca="false">IF(F1482="","",SUMIFS($D$2:$D$3001,$F$2:$F$3001,F1482))</f>
        <v/>
      </c>
      <c r="M1482" s="23" t="str">
        <f aca="false">IF(A1482="","",IF(E1482="","Uncategorized",IF(I1482="Unknown","Unknown category",IF(AND(I1482="Transfer",F1482=""),"Transfer needs ID",IF(AND(F1482&lt;&gt;"",ABS(N(L1482))&gt;0.009),"Unmatched transfer",IF(AND(LEFT(E1482,6)="Rental",K1482="Household"),"Rental row needs property",""))))))</f>
        <v/>
      </c>
    </row>
    <row r="1483" customFormat="false" ht="15" hidden="false" customHeight="false" outlineLevel="0" collapsed="false">
      <c r="A1483" s="21"/>
      <c r="D1483" s="22"/>
      <c r="I1483" s="23" t="str">
        <f aca="false">IF(E1483="","",IFERROR(INDEX(Categories!$A$2:$A$200,MATCH(E1483,Categories!$B$2:$B$200,0)),"Unknown"))</f>
        <v/>
      </c>
      <c r="J1483" s="24" t="str">
        <f aca="false">IF(A1483="","",DATE(YEAR(A1483),MONTH(A1483),1))</f>
        <v/>
      </c>
      <c r="K1483" s="23" t="str">
        <f aca="false">IF(A1483="","",IF(G1483&lt;&gt;"",G1483,IFERROR(INDEX(Accounts!$D$2:$D$40,MATCH(B1483,Accounts!$A$2:$A$40,0)),"Household")))</f>
        <v/>
      </c>
      <c r="L1483" s="25" t="str">
        <f aca="false">IF(F1483="","",SUMIFS($D$2:$D$3001,$F$2:$F$3001,F1483))</f>
        <v/>
      </c>
      <c r="M1483" s="23" t="str">
        <f aca="false">IF(A1483="","",IF(E1483="","Uncategorized",IF(I1483="Unknown","Unknown category",IF(AND(I1483="Transfer",F1483=""),"Transfer needs ID",IF(AND(F1483&lt;&gt;"",ABS(N(L1483))&gt;0.009),"Unmatched transfer",IF(AND(LEFT(E1483,6)="Rental",K1483="Household"),"Rental row needs property",""))))))</f>
        <v/>
      </c>
    </row>
    <row r="1484" customFormat="false" ht="15" hidden="false" customHeight="false" outlineLevel="0" collapsed="false">
      <c r="A1484" s="21"/>
      <c r="D1484" s="22"/>
      <c r="I1484" s="23" t="str">
        <f aca="false">IF(E1484="","",IFERROR(INDEX(Categories!$A$2:$A$200,MATCH(E1484,Categories!$B$2:$B$200,0)),"Unknown"))</f>
        <v/>
      </c>
      <c r="J1484" s="24" t="str">
        <f aca="false">IF(A1484="","",DATE(YEAR(A1484),MONTH(A1484),1))</f>
        <v/>
      </c>
      <c r="K1484" s="23" t="str">
        <f aca="false">IF(A1484="","",IF(G1484&lt;&gt;"",G1484,IFERROR(INDEX(Accounts!$D$2:$D$40,MATCH(B1484,Accounts!$A$2:$A$40,0)),"Household")))</f>
        <v/>
      </c>
      <c r="L1484" s="25" t="str">
        <f aca="false">IF(F1484="","",SUMIFS($D$2:$D$3001,$F$2:$F$3001,F1484))</f>
        <v/>
      </c>
      <c r="M1484" s="23" t="str">
        <f aca="false">IF(A1484="","",IF(E1484="","Uncategorized",IF(I1484="Unknown","Unknown category",IF(AND(I1484="Transfer",F1484=""),"Transfer needs ID",IF(AND(F1484&lt;&gt;"",ABS(N(L1484))&gt;0.009),"Unmatched transfer",IF(AND(LEFT(E1484,6)="Rental",K1484="Household"),"Rental row needs property",""))))))</f>
        <v/>
      </c>
    </row>
    <row r="1485" customFormat="false" ht="15" hidden="false" customHeight="false" outlineLevel="0" collapsed="false">
      <c r="A1485" s="21"/>
      <c r="D1485" s="22"/>
      <c r="I1485" s="23" t="str">
        <f aca="false">IF(E1485="","",IFERROR(INDEX(Categories!$A$2:$A$200,MATCH(E1485,Categories!$B$2:$B$200,0)),"Unknown"))</f>
        <v/>
      </c>
      <c r="J1485" s="24" t="str">
        <f aca="false">IF(A1485="","",DATE(YEAR(A1485),MONTH(A1485),1))</f>
        <v/>
      </c>
      <c r="K1485" s="23" t="str">
        <f aca="false">IF(A1485="","",IF(G1485&lt;&gt;"",G1485,IFERROR(INDEX(Accounts!$D$2:$D$40,MATCH(B1485,Accounts!$A$2:$A$40,0)),"Household")))</f>
        <v/>
      </c>
      <c r="L1485" s="25" t="str">
        <f aca="false">IF(F1485="","",SUMIFS($D$2:$D$3001,$F$2:$F$3001,F1485))</f>
        <v/>
      </c>
      <c r="M1485" s="23" t="str">
        <f aca="false">IF(A1485="","",IF(E1485="","Uncategorized",IF(I1485="Unknown","Unknown category",IF(AND(I1485="Transfer",F1485=""),"Transfer needs ID",IF(AND(F1485&lt;&gt;"",ABS(N(L1485))&gt;0.009),"Unmatched transfer",IF(AND(LEFT(E1485,6)="Rental",K1485="Household"),"Rental row needs property",""))))))</f>
        <v/>
      </c>
    </row>
    <row r="1486" customFormat="false" ht="15" hidden="false" customHeight="false" outlineLevel="0" collapsed="false">
      <c r="A1486" s="21"/>
      <c r="D1486" s="22"/>
      <c r="I1486" s="23" t="str">
        <f aca="false">IF(E1486="","",IFERROR(INDEX(Categories!$A$2:$A$200,MATCH(E1486,Categories!$B$2:$B$200,0)),"Unknown"))</f>
        <v/>
      </c>
      <c r="J1486" s="24" t="str">
        <f aca="false">IF(A1486="","",DATE(YEAR(A1486),MONTH(A1486),1))</f>
        <v/>
      </c>
      <c r="K1486" s="23" t="str">
        <f aca="false">IF(A1486="","",IF(G1486&lt;&gt;"",G1486,IFERROR(INDEX(Accounts!$D$2:$D$40,MATCH(B1486,Accounts!$A$2:$A$40,0)),"Household")))</f>
        <v/>
      </c>
      <c r="L1486" s="25" t="str">
        <f aca="false">IF(F1486="","",SUMIFS($D$2:$D$3001,$F$2:$F$3001,F1486))</f>
        <v/>
      </c>
      <c r="M1486" s="23" t="str">
        <f aca="false">IF(A1486="","",IF(E1486="","Uncategorized",IF(I1486="Unknown","Unknown category",IF(AND(I1486="Transfer",F1486=""),"Transfer needs ID",IF(AND(F1486&lt;&gt;"",ABS(N(L1486))&gt;0.009),"Unmatched transfer",IF(AND(LEFT(E1486,6)="Rental",K1486="Household"),"Rental row needs property",""))))))</f>
        <v/>
      </c>
    </row>
    <row r="1487" customFormat="false" ht="15" hidden="false" customHeight="false" outlineLevel="0" collapsed="false">
      <c r="A1487" s="21"/>
      <c r="D1487" s="22"/>
      <c r="I1487" s="23" t="str">
        <f aca="false">IF(E1487="","",IFERROR(INDEX(Categories!$A$2:$A$200,MATCH(E1487,Categories!$B$2:$B$200,0)),"Unknown"))</f>
        <v/>
      </c>
      <c r="J1487" s="24" t="str">
        <f aca="false">IF(A1487="","",DATE(YEAR(A1487),MONTH(A1487),1))</f>
        <v/>
      </c>
      <c r="K1487" s="23" t="str">
        <f aca="false">IF(A1487="","",IF(G1487&lt;&gt;"",G1487,IFERROR(INDEX(Accounts!$D$2:$D$40,MATCH(B1487,Accounts!$A$2:$A$40,0)),"Household")))</f>
        <v/>
      </c>
      <c r="L1487" s="25" t="str">
        <f aca="false">IF(F1487="","",SUMIFS($D$2:$D$3001,$F$2:$F$3001,F1487))</f>
        <v/>
      </c>
      <c r="M1487" s="23" t="str">
        <f aca="false">IF(A1487="","",IF(E1487="","Uncategorized",IF(I1487="Unknown","Unknown category",IF(AND(I1487="Transfer",F1487=""),"Transfer needs ID",IF(AND(F1487&lt;&gt;"",ABS(N(L1487))&gt;0.009),"Unmatched transfer",IF(AND(LEFT(E1487,6)="Rental",K1487="Household"),"Rental row needs property",""))))))</f>
        <v/>
      </c>
    </row>
    <row r="1488" customFormat="false" ht="15" hidden="false" customHeight="false" outlineLevel="0" collapsed="false">
      <c r="A1488" s="21"/>
      <c r="D1488" s="22"/>
      <c r="I1488" s="23" t="str">
        <f aca="false">IF(E1488="","",IFERROR(INDEX(Categories!$A$2:$A$200,MATCH(E1488,Categories!$B$2:$B$200,0)),"Unknown"))</f>
        <v/>
      </c>
      <c r="J1488" s="24" t="str">
        <f aca="false">IF(A1488="","",DATE(YEAR(A1488),MONTH(A1488),1))</f>
        <v/>
      </c>
      <c r="K1488" s="23" t="str">
        <f aca="false">IF(A1488="","",IF(G1488&lt;&gt;"",G1488,IFERROR(INDEX(Accounts!$D$2:$D$40,MATCH(B1488,Accounts!$A$2:$A$40,0)),"Household")))</f>
        <v/>
      </c>
      <c r="L1488" s="25" t="str">
        <f aca="false">IF(F1488="","",SUMIFS($D$2:$D$3001,$F$2:$F$3001,F1488))</f>
        <v/>
      </c>
      <c r="M1488" s="23" t="str">
        <f aca="false">IF(A1488="","",IF(E1488="","Uncategorized",IF(I1488="Unknown","Unknown category",IF(AND(I1488="Transfer",F1488=""),"Transfer needs ID",IF(AND(F1488&lt;&gt;"",ABS(N(L1488))&gt;0.009),"Unmatched transfer",IF(AND(LEFT(E1488,6)="Rental",K1488="Household"),"Rental row needs property",""))))))</f>
        <v/>
      </c>
    </row>
    <row r="1489" customFormat="false" ht="15" hidden="false" customHeight="false" outlineLevel="0" collapsed="false">
      <c r="A1489" s="21"/>
      <c r="D1489" s="22"/>
      <c r="I1489" s="23" t="str">
        <f aca="false">IF(E1489="","",IFERROR(INDEX(Categories!$A$2:$A$200,MATCH(E1489,Categories!$B$2:$B$200,0)),"Unknown"))</f>
        <v/>
      </c>
      <c r="J1489" s="24" t="str">
        <f aca="false">IF(A1489="","",DATE(YEAR(A1489),MONTH(A1489),1))</f>
        <v/>
      </c>
      <c r="K1489" s="23" t="str">
        <f aca="false">IF(A1489="","",IF(G1489&lt;&gt;"",G1489,IFERROR(INDEX(Accounts!$D$2:$D$40,MATCH(B1489,Accounts!$A$2:$A$40,0)),"Household")))</f>
        <v/>
      </c>
      <c r="L1489" s="25" t="str">
        <f aca="false">IF(F1489="","",SUMIFS($D$2:$D$3001,$F$2:$F$3001,F1489))</f>
        <v/>
      </c>
      <c r="M1489" s="23" t="str">
        <f aca="false">IF(A1489="","",IF(E1489="","Uncategorized",IF(I1489="Unknown","Unknown category",IF(AND(I1489="Transfer",F1489=""),"Transfer needs ID",IF(AND(F1489&lt;&gt;"",ABS(N(L1489))&gt;0.009),"Unmatched transfer",IF(AND(LEFT(E1489,6)="Rental",K1489="Household"),"Rental row needs property",""))))))</f>
        <v/>
      </c>
    </row>
    <row r="1490" customFormat="false" ht="15" hidden="false" customHeight="false" outlineLevel="0" collapsed="false">
      <c r="A1490" s="21"/>
      <c r="D1490" s="22"/>
      <c r="I1490" s="23" t="str">
        <f aca="false">IF(E1490="","",IFERROR(INDEX(Categories!$A$2:$A$200,MATCH(E1490,Categories!$B$2:$B$200,0)),"Unknown"))</f>
        <v/>
      </c>
      <c r="J1490" s="24" t="str">
        <f aca="false">IF(A1490="","",DATE(YEAR(A1490),MONTH(A1490),1))</f>
        <v/>
      </c>
      <c r="K1490" s="23" t="str">
        <f aca="false">IF(A1490="","",IF(G1490&lt;&gt;"",G1490,IFERROR(INDEX(Accounts!$D$2:$D$40,MATCH(B1490,Accounts!$A$2:$A$40,0)),"Household")))</f>
        <v/>
      </c>
      <c r="L1490" s="25" t="str">
        <f aca="false">IF(F1490="","",SUMIFS($D$2:$D$3001,$F$2:$F$3001,F1490))</f>
        <v/>
      </c>
      <c r="M1490" s="23" t="str">
        <f aca="false">IF(A1490="","",IF(E1490="","Uncategorized",IF(I1490="Unknown","Unknown category",IF(AND(I1490="Transfer",F1490=""),"Transfer needs ID",IF(AND(F1490&lt;&gt;"",ABS(N(L1490))&gt;0.009),"Unmatched transfer",IF(AND(LEFT(E1490,6)="Rental",K1490="Household"),"Rental row needs property",""))))))</f>
        <v/>
      </c>
    </row>
    <row r="1491" customFormat="false" ht="15" hidden="false" customHeight="false" outlineLevel="0" collapsed="false">
      <c r="A1491" s="21"/>
      <c r="D1491" s="22"/>
      <c r="I1491" s="23" t="str">
        <f aca="false">IF(E1491="","",IFERROR(INDEX(Categories!$A$2:$A$200,MATCH(E1491,Categories!$B$2:$B$200,0)),"Unknown"))</f>
        <v/>
      </c>
      <c r="J1491" s="24" t="str">
        <f aca="false">IF(A1491="","",DATE(YEAR(A1491),MONTH(A1491),1))</f>
        <v/>
      </c>
      <c r="K1491" s="23" t="str">
        <f aca="false">IF(A1491="","",IF(G1491&lt;&gt;"",G1491,IFERROR(INDEX(Accounts!$D$2:$D$40,MATCH(B1491,Accounts!$A$2:$A$40,0)),"Household")))</f>
        <v/>
      </c>
      <c r="L1491" s="25" t="str">
        <f aca="false">IF(F1491="","",SUMIFS($D$2:$D$3001,$F$2:$F$3001,F1491))</f>
        <v/>
      </c>
      <c r="M1491" s="23" t="str">
        <f aca="false">IF(A1491="","",IF(E1491="","Uncategorized",IF(I1491="Unknown","Unknown category",IF(AND(I1491="Transfer",F1491=""),"Transfer needs ID",IF(AND(F1491&lt;&gt;"",ABS(N(L1491))&gt;0.009),"Unmatched transfer",IF(AND(LEFT(E1491,6)="Rental",K1491="Household"),"Rental row needs property",""))))))</f>
        <v/>
      </c>
    </row>
    <row r="1492" customFormat="false" ht="15" hidden="false" customHeight="false" outlineLevel="0" collapsed="false">
      <c r="A1492" s="21"/>
      <c r="D1492" s="22"/>
      <c r="I1492" s="23" t="str">
        <f aca="false">IF(E1492="","",IFERROR(INDEX(Categories!$A$2:$A$200,MATCH(E1492,Categories!$B$2:$B$200,0)),"Unknown"))</f>
        <v/>
      </c>
      <c r="J1492" s="24" t="str">
        <f aca="false">IF(A1492="","",DATE(YEAR(A1492),MONTH(A1492),1))</f>
        <v/>
      </c>
      <c r="K1492" s="23" t="str">
        <f aca="false">IF(A1492="","",IF(G1492&lt;&gt;"",G1492,IFERROR(INDEX(Accounts!$D$2:$D$40,MATCH(B1492,Accounts!$A$2:$A$40,0)),"Household")))</f>
        <v/>
      </c>
      <c r="L1492" s="25" t="str">
        <f aca="false">IF(F1492="","",SUMIFS($D$2:$D$3001,$F$2:$F$3001,F1492))</f>
        <v/>
      </c>
      <c r="M1492" s="23" t="str">
        <f aca="false">IF(A1492="","",IF(E1492="","Uncategorized",IF(I1492="Unknown","Unknown category",IF(AND(I1492="Transfer",F1492=""),"Transfer needs ID",IF(AND(F1492&lt;&gt;"",ABS(N(L1492))&gt;0.009),"Unmatched transfer",IF(AND(LEFT(E1492,6)="Rental",K1492="Household"),"Rental row needs property",""))))))</f>
        <v/>
      </c>
    </row>
    <row r="1493" customFormat="false" ht="15" hidden="false" customHeight="false" outlineLevel="0" collapsed="false">
      <c r="A1493" s="21"/>
      <c r="D1493" s="22"/>
      <c r="I1493" s="23" t="str">
        <f aca="false">IF(E1493="","",IFERROR(INDEX(Categories!$A$2:$A$200,MATCH(E1493,Categories!$B$2:$B$200,0)),"Unknown"))</f>
        <v/>
      </c>
      <c r="J1493" s="24" t="str">
        <f aca="false">IF(A1493="","",DATE(YEAR(A1493),MONTH(A1493),1))</f>
        <v/>
      </c>
      <c r="K1493" s="23" t="str">
        <f aca="false">IF(A1493="","",IF(G1493&lt;&gt;"",G1493,IFERROR(INDEX(Accounts!$D$2:$D$40,MATCH(B1493,Accounts!$A$2:$A$40,0)),"Household")))</f>
        <v/>
      </c>
      <c r="L1493" s="25" t="str">
        <f aca="false">IF(F1493="","",SUMIFS($D$2:$D$3001,$F$2:$F$3001,F1493))</f>
        <v/>
      </c>
      <c r="M1493" s="23" t="str">
        <f aca="false">IF(A1493="","",IF(E1493="","Uncategorized",IF(I1493="Unknown","Unknown category",IF(AND(I1493="Transfer",F1493=""),"Transfer needs ID",IF(AND(F1493&lt;&gt;"",ABS(N(L1493))&gt;0.009),"Unmatched transfer",IF(AND(LEFT(E1493,6)="Rental",K1493="Household"),"Rental row needs property",""))))))</f>
        <v/>
      </c>
    </row>
    <row r="1494" customFormat="false" ht="15" hidden="false" customHeight="false" outlineLevel="0" collapsed="false">
      <c r="A1494" s="21"/>
      <c r="D1494" s="22"/>
      <c r="I1494" s="23" t="str">
        <f aca="false">IF(E1494="","",IFERROR(INDEX(Categories!$A$2:$A$200,MATCH(E1494,Categories!$B$2:$B$200,0)),"Unknown"))</f>
        <v/>
      </c>
      <c r="J1494" s="24" t="str">
        <f aca="false">IF(A1494="","",DATE(YEAR(A1494),MONTH(A1494),1))</f>
        <v/>
      </c>
      <c r="K1494" s="23" t="str">
        <f aca="false">IF(A1494="","",IF(G1494&lt;&gt;"",G1494,IFERROR(INDEX(Accounts!$D$2:$D$40,MATCH(B1494,Accounts!$A$2:$A$40,0)),"Household")))</f>
        <v/>
      </c>
      <c r="L1494" s="25" t="str">
        <f aca="false">IF(F1494="","",SUMIFS($D$2:$D$3001,$F$2:$F$3001,F1494))</f>
        <v/>
      </c>
      <c r="M1494" s="23" t="str">
        <f aca="false">IF(A1494="","",IF(E1494="","Uncategorized",IF(I1494="Unknown","Unknown category",IF(AND(I1494="Transfer",F1494=""),"Transfer needs ID",IF(AND(F1494&lt;&gt;"",ABS(N(L1494))&gt;0.009),"Unmatched transfer",IF(AND(LEFT(E1494,6)="Rental",K1494="Household"),"Rental row needs property",""))))))</f>
        <v/>
      </c>
    </row>
    <row r="1495" customFormat="false" ht="15" hidden="false" customHeight="false" outlineLevel="0" collapsed="false">
      <c r="A1495" s="21"/>
      <c r="D1495" s="22"/>
      <c r="I1495" s="23" t="str">
        <f aca="false">IF(E1495="","",IFERROR(INDEX(Categories!$A$2:$A$200,MATCH(E1495,Categories!$B$2:$B$200,0)),"Unknown"))</f>
        <v/>
      </c>
      <c r="J1495" s="24" t="str">
        <f aca="false">IF(A1495="","",DATE(YEAR(A1495),MONTH(A1495),1))</f>
        <v/>
      </c>
      <c r="K1495" s="23" t="str">
        <f aca="false">IF(A1495="","",IF(G1495&lt;&gt;"",G1495,IFERROR(INDEX(Accounts!$D$2:$D$40,MATCH(B1495,Accounts!$A$2:$A$40,0)),"Household")))</f>
        <v/>
      </c>
      <c r="L1495" s="25" t="str">
        <f aca="false">IF(F1495="","",SUMIFS($D$2:$D$3001,$F$2:$F$3001,F1495))</f>
        <v/>
      </c>
      <c r="M1495" s="23" t="str">
        <f aca="false">IF(A1495="","",IF(E1495="","Uncategorized",IF(I1495="Unknown","Unknown category",IF(AND(I1495="Transfer",F1495=""),"Transfer needs ID",IF(AND(F1495&lt;&gt;"",ABS(N(L1495))&gt;0.009),"Unmatched transfer",IF(AND(LEFT(E1495,6)="Rental",K1495="Household"),"Rental row needs property",""))))))</f>
        <v/>
      </c>
    </row>
    <row r="1496" customFormat="false" ht="15" hidden="false" customHeight="false" outlineLevel="0" collapsed="false">
      <c r="A1496" s="21"/>
      <c r="D1496" s="22"/>
      <c r="I1496" s="23" t="str">
        <f aca="false">IF(E1496="","",IFERROR(INDEX(Categories!$A$2:$A$200,MATCH(E1496,Categories!$B$2:$B$200,0)),"Unknown"))</f>
        <v/>
      </c>
      <c r="J1496" s="24" t="str">
        <f aca="false">IF(A1496="","",DATE(YEAR(A1496),MONTH(A1496),1))</f>
        <v/>
      </c>
      <c r="K1496" s="23" t="str">
        <f aca="false">IF(A1496="","",IF(G1496&lt;&gt;"",G1496,IFERROR(INDEX(Accounts!$D$2:$D$40,MATCH(B1496,Accounts!$A$2:$A$40,0)),"Household")))</f>
        <v/>
      </c>
      <c r="L1496" s="25" t="str">
        <f aca="false">IF(F1496="","",SUMIFS($D$2:$D$3001,$F$2:$F$3001,F1496))</f>
        <v/>
      </c>
      <c r="M1496" s="23" t="str">
        <f aca="false">IF(A1496="","",IF(E1496="","Uncategorized",IF(I1496="Unknown","Unknown category",IF(AND(I1496="Transfer",F1496=""),"Transfer needs ID",IF(AND(F1496&lt;&gt;"",ABS(N(L1496))&gt;0.009),"Unmatched transfer",IF(AND(LEFT(E1496,6)="Rental",K1496="Household"),"Rental row needs property",""))))))</f>
        <v/>
      </c>
    </row>
    <row r="1497" customFormat="false" ht="15" hidden="false" customHeight="false" outlineLevel="0" collapsed="false">
      <c r="A1497" s="21"/>
      <c r="D1497" s="22"/>
      <c r="I1497" s="23" t="str">
        <f aca="false">IF(E1497="","",IFERROR(INDEX(Categories!$A$2:$A$200,MATCH(E1497,Categories!$B$2:$B$200,0)),"Unknown"))</f>
        <v/>
      </c>
      <c r="J1497" s="24" t="str">
        <f aca="false">IF(A1497="","",DATE(YEAR(A1497),MONTH(A1497),1))</f>
        <v/>
      </c>
      <c r="K1497" s="23" t="str">
        <f aca="false">IF(A1497="","",IF(G1497&lt;&gt;"",G1497,IFERROR(INDEX(Accounts!$D$2:$D$40,MATCH(B1497,Accounts!$A$2:$A$40,0)),"Household")))</f>
        <v/>
      </c>
      <c r="L1497" s="25" t="str">
        <f aca="false">IF(F1497="","",SUMIFS($D$2:$D$3001,$F$2:$F$3001,F1497))</f>
        <v/>
      </c>
      <c r="M1497" s="23" t="str">
        <f aca="false">IF(A1497="","",IF(E1497="","Uncategorized",IF(I1497="Unknown","Unknown category",IF(AND(I1497="Transfer",F1497=""),"Transfer needs ID",IF(AND(F1497&lt;&gt;"",ABS(N(L1497))&gt;0.009),"Unmatched transfer",IF(AND(LEFT(E1497,6)="Rental",K1497="Household"),"Rental row needs property",""))))))</f>
        <v/>
      </c>
    </row>
    <row r="1498" customFormat="false" ht="15" hidden="false" customHeight="false" outlineLevel="0" collapsed="false">
      <c r="A1498" s="21"/>
      <c r="D1498" s="22"/>
      <c r="I1498" s="23" t="str">
        <f aca="false">IF(E1498="","",IFERROR(INDEX(Categories!$A$2:$A$200,MATCH(E1498,Categories!$B$2:$B$200,0)),"Unknown"))</f>
        <v/>
      </c>
      <c r="J1498" s="24" t="str">
        <f aca="false">IF(A1498="","",DATE(YEAR(A1498),MONTH(A1498),1))</f>
        <v/>
      </c>
      <c r="K1498" s="23" t="str">
        <f aca="false">IF(A1498="","",IF(G1498&lt;&gt;"",G1498,IFERROR(INDEX(Accounts!$D$2:$D$40,MATCH(B1498,Accounts!$A$2:$A$40,0)),"Household")))</f>
        <v/>
      </c>
      <c r="L1498" s="25" t="str">
        <f aca="false">IF(F1498="","",SUMIFS($D$2:$D$3001,$F$2:$F$3001,F1498))</f>
        <v/>
      </c>
      <c r="M1498" s="23" t="str">
        <f aca="false">IF(A1498="","",IF(E1498="","Uncategorized",IF(I1498="Unknown","Unknown category",IF(AND(I1498="Transfer",F1498=""),"Transfer needs ID",IF(AND(F1498&lt;&gt;"",ABS(N(L1498))&gt;0.009),"Unmatched transfer",IF(AND(LEFT(E1498,6)="Rental",K1498="Household"),"Rental row needs property",""))))))</f>
        <v/>
      </c>
    </row>
    <row r="1499" customFormat="false" ht="15" hidden="false" customHeight="false" outlineLevel="0" collapsed="false">
      <c r="A1499" s="21"/>
      <c r="D1499" s="22"/>
      <c r="I1499" s="23" t="str">
        <f aca="false">IF(E1499="","",IFERROR(INDEX(Categories!$A$2:$A$200,MATCH(E1499,Categories!$B$2:$B$200,0)),"Unknown"))</f>
        <v/>
      </c>
      <c r="J1499" s="24" t="str">
        <f aca="false">IF(A1499="","",DATE(YEAR(A1499),MONTH(A1499),1))</f>
        <v/>
      </c>
      <c r="K1499" s="23" t="str">
        <f aca="false">IF(A1499="","",IF(G1499&lt;&gt;"",G1499,IFERROR(INDEX(Accounts!$D$2:$D$40,MATCH(B1499,Accounts!$A$2:$A$40,0)),"Household")))</f>
        <v/>
      </c>
      <c r="L1499" s="25" t="str">
        <f aca="false">IF(F1499="","",SUMIFS($D$2:$D$3001,$F$2:$F$3001,F1499))</f>
        <v/>
      </c>
      <c r="M1499" s="23" t="str">
        <f aca="false">IF(A1499="","",IF(E1499="","Uncategorized",IF(I1499="Unknown","Unknown category",IF(AND(I1499="Transfer",F1499=""),"Transfer needs ID",IF(AND(F1499&lt;&gt;"",ABS(N(L1499))&gt;0.009),"Unmatched transfer",IF(AND(LEFT(E1499,6)="Rental",K1499="Household"),"Rental row needs property",""))))))</f>
        <v/>
      </c>
    </row>
    <row r="1500" customFormat="false" ht="15" hidden="false" customHeight="false" outlineLevel="0" collapsed="false">
      <c r="A1500" s="21"/>
      <c r="D1500" s="22"/>
      <c r="I1500" s="23" t="str">
        <f aca="false">IF(E1500="","",IFERROR(INDEX(Categories!$A$2:$A$200,MATCH(E1500,Categories!$B$2:$B$200,0)),"Unknown"))</f>
        <v/>
      </c>
      <c r="J1500" s="24" t="str">
        <f aca="false">IF(A1500="","",DATE(YEAR(A1500),MONTH(A1500),1))</f>
        <v/>
      </c>
      <c r="K1500" s="23" t="str">
        <f aca="false">IF(A1500="","",IF(G1500&lt;&gt;"",G1500,IFERROR(INDEX(Accounts!$D$2:$D$40,MATCH(B1500,Accounts!$A$2:$A$40,0)),"Household")))</f>
        <v/>
      </c>
      <c r="L1500" s="25" t="str">
        <f aca="false">IF(F1500="","",SUMIFS($D$2:$D$3001,$F$2:$F$3001,F1500))</f>
        <v/>
      </c>
      <c r="M1500" s="23" t="str">
        <f aca="false">IF(A1500="","",IF(E1500="","Uncategorized",IF(I1500="Unknown","Unknown category",IF(AND(I1500="Transfer",F1500=""),"Transfer needs ID",IF(AND(F1500&lt;&gt;"",ABS(N(L1500))&gt;0.009),"Unmatched transfer",IF(AND(LEFT(E1500,6)="Rental",K1500="Household"),"Rental row needs property",""))))))</f>
        <v/>
      </c>
    </row>
    <row r="1501" customFormat="false" ht="15" hidden="false" customHeight="false" outlineLevel="0" collapsed="false">
      <c r="A1501" s="21"/>
      <c r="D1501" s="22"/>
      <c r="I1501" s="23" t="str">
        <f aca="false">IF(E1501="","",IFERROR(INDEX(Categories!$A$2:$A$200,MATCH(E1501,Categories!$B$2:$B$200,0)),"Unknown"))</f>
        <v/>
      </c>
      <c r="J1501" s="24" t="str">
        <f aca="false">IF(A1501="","",DATE(YEAR(A1501),MONTH(A1501),1))</f>
        <v/>
      </c>
      <c r="K1501" s="23" t="str">
        <f aca="false">IF(A1501="","",IF(G1501&lt;&gt;"",G1501,IFERROR(INDEX(Accounts!$D$2:$D$40,MATCH(B1501,Accounts!$A$2:$A$40,0)),"Household")))</f>
        <v/>
      </c>
      <c r="L1501" s="25" t="str">
        <f aca="false">IF(F1501="","",SUMIFS($D$2:$D$3001,$F$2:$F$3001,F1501))</f>
        <v/>
      </c>
      <c r="M1501" s="23" t="str">
        <f aca="false">IF(A1501="","",IF(E1501="","Uncategorized",IF(I1501="Unknown","Unknown category",IF(AND(I1501="Transfer",F1501=""),"Transfer needs ID",IF(AND(F1501&lt;&gt;"",ABS(N(L1501))&gt;0.009),"Unmatched transfer",IF(AND(LEFT(E1501,6)="Rental",K1501="Household"),"Rental row needs property",""))))))</f>
        <v/>
      </c>
    </row>
    <row r="1502" customFormat="false" ht="15" hidden="false" customHeight="false" outlineLevel="0" collapsed="false">
      <c r="A1502" s="21"/>
      <c r="D1502" s="22"/>
      <c r="I1502" s="23" t="str">
        <f aca="false">IF(E1502="","",IFERROR(INDEX(Categories!$A$2:$A$200,MATCH(E1502,Categories!$B$2:$B$200,0)),"Unknown"))</f>
        <v/>
      </c>
      <c r="J1502" s="24" t="str">
        <f aca="false">IF(A1502="","",DATE(YEAR(A1502),MONTH(A1502),1))</f>
        <v/>
      </c>
      <c r="K1502" s="23" t="str">
        <f aca="false">IF(A1502="","",IF(G1502&lt;&gt;"",G1502,IFERROR(INDEX(Accounts!$D$2:$D$40,MATCH(B1502,Accounts!$A$2:$A$40,0)),"Household")))</f>
        <v/>
      </c>
      <c r="L1502" s="25" t="str">
        <f aca="false">IF(F1502="","",SUMIFS($D$2:$D$3001,$F$2:$F$3001,F1502))</f>
        <v/>
      </c>
      <c r="M1502" s="23" t="str">
        <f aca="false">IF(A1502="","",IF(E1502="","Uncategorized",IF(I1502="Unknown","Unknown category",IF(AND(I1502="Transfer",F1502=""),"Transfer needs ID",IF(AND(F1502&lt;&gt;"",ABS(N(L1502))&gt;0.009),"Unmatched transfer",IF(AND(LEFT(E1502,6)="Rental",K1502="Household"),"Rental row needs property",""))))))</f>
        <v/>
      </c>
    </row>
    <row r="1503" customFormat="false" ht="15" hidden="false" customHeight="false" outlineLevel="0" collapsed="false">
      <c r="A1503" s="21"/>
      <c r="D1503" s="22"/>
      <c r="I1503" s="23" t="str">
        <f aca="false">IF(E1503="","",IFERROR(INDEX(Categories!$A$2:$A$200,MATCH(E1503,Categories!$B$2:$B$200,0)),"Unknown"))</f>
        <v/>
      </c>
      <c r="J1503" s="24" t="str">
        <f aca="false">IF(A1503="","",DATE(YEAR(A1503),MONTH(A1503),1))</f>
        <v/>
      </c>
      <c r="K1503" s="23" t="str">
        <f aca="false">IF(A1503="","",IF(G1503&lt;&gt;"",G1503,IFERROR(INDEX(Accounts!$D$2:$D$40,MATCH(B1503,Accounts!$A$2:$A$40,0)),"Household")))</f>
        <v/>
      </c>
      <c r="L1503" s="25" t="str">
        <f aca="false">IF(F1503="","",SUMIFS($D$2:$D$3001,$F$2:$F$3001,F1503))</f>
        <v/>
      </c>
      <c r="M1503" s="23" t="str">
        <f aca="false">IF(A1503="","",IF(E1503="","Uncategorized",IF(I1503="Unknown","Unknown category",IF(AND(I1503="Transfer",F1503=""),"Transfer needs ID",IF(AND(F1503&lt;&gt;"",ABS(N(L1503))&gt;0.009),"Unmatched transfer",IF(AND(LEFT(E1503,6)="Rental",K1503="Household"),"Rental row needs property",""))))))</f>
        <v/>
      </c>
    </row>
    <row r="1504" customFormat="false" ht="15" hidden="false" customHeight="false" outlineLevel="0" collapsed="false">
      <c r="A1504" s="21"/>
      <c r="D1504" s="22"/>
      <c r="I1504" s="23" t="str">
        <f aca="false">IF(E1504="","",IFERROR(INDEX(Categories!$A$2:$A$200,MATCH(E1504,Categories!$B$2:$B$200,0)),"Unknown"))</f>
        <v/>
      </c>
      <c r="J1504" s="24" t="str">
        <f aca="false">IF(A1504="","",DATE(YEAR(A1504),MONTH(A1504),1))</f>
        <v/>
      </c>
      <c r="K1504" s="23" t="str">
        <f aca="false">IF(A1504="","",IF(G1504&lt;&gt;"",G1504,IFERROR(INDEX(Accounts!$D$2:$D$40,MATCH(B1504,Accounts!$A$2:$A$40,0)),"Household")))</f>
        <v/>
      </c>
      <c r="L1504" s="25" t="str">
        <f aca="false">IF(F1504="","",SUMIFS($D$2:$D$3001,$F$2:$F$3001,F1504))</f>
        <v/>
      </c>
      <c r="M1504" s="23" t="str">
        <f aca="false">IF(A1504="","",IF(E1504="","Uncategorized",IF(I1504="Unknown","Unknown category",IF(AND(I1504="Transfer",F1504=""),"Transfer needs ID",IF(AND(F1504&lt;&gt;"",ABS(N(L1504))&gt;0.009),"Unmatched transfer",IF(AND(LEFT(E1504,6)="Rental",K1504="Household"),"Rental row needs property",""))))))</f>
        <v/>
      </c>
    </row>
    <row r="1505" customFormat="false" ht="15" hidden="false" customHeight="false" outlineLevel="0" collapsed="false">
      <c r="A1505" s="21"/>
      <c r="D1505" s="22"/>
      <c r="I1505" s="23" t="str">
        <f aca="false">IF(E1505="","",IFERROR(INDEX(Categories!$A$2:$A$200,MATCH(E1505,Categories!$B$2:$B$200,0)),"Unknown"))</f>
        <v/>
      </c>
      <c r="J1505" s="24" t="str">
        <f aca="false">IF(A1505="","",DATE(YEAR(A1505),MONTH(A1505),1))</f>
        <v/>
      </c>
      <c r="K1505" s="23" t="str">
        <f aca="false">IF(A1505="","",IF(G1505&lt;&gt;"",G1505,IFERROR(INDEX(Accounts!$D$2:$D$40,MATCH(B1505,Accounts!$A$2:$A$40,0)),"Household")))</f>
        <v/>
      </c>
      <c r="L1505" s="25" t="str">
        <f aca="false">IF(F1505="","",SUMIFS($D$2:$D$3001,$F$2:$F$3001,F1505))</f>
        <v/>
      </c>
      <c r="M1505" s="23" t="str">
        <f aca="false">IF(A1505="","",IF(E1505="","Uncategorized",IF(I1505="Unknown","Unknown category",IF(AND(I1505="Transfer",F1505=""),"Transfer needs ID",IF(AND(F1505&lt;&gt;"",ABS(N(L1505))&gt;0.009),"Unmatched transfer",IF(AND(LEFT(E1505,6)="Rental",K1505="Household"),"Rental row needs property",""))))))</f>
        <v/>
      </c>
    </row>
    <row r="1506" customFormat="false" ht="15" hidden="false" customHeight="false" outlineLevel="0" collapsed="false">
      <c r="A1506" s="21"/>
      <c r="D1506" s="22"/>
      <c r="I1506" s="23" t="str">
        <f aca="false">IF(E1506="","",IFERROR(INDEX(Categories!$A$2:$A$200,MATCH(E1506,Categories!$B$2:$B$200,0)),"Unknown"))</f>
        <v/>
      </c>
      <c r="J1506" s="24" t="str">
        <f aca="false">IF(A1506="","",DATE(YEAR(A1506),MONTH(A1506),1))</f>
        <v/>
      </c>
      <c r="K1506" s="23" t="str">
        <f aca="false">IF(A1506="","",IF(G1506&lt;&gt;"",G1506,IFERROR(INDEX(Accounts!$D$2:$D$40,MATCH(B1506,Accounts!$A$2:$A$40,0)),"Household")))</f>
        <v/>
      </c>
      <c r="L1506" s="25" t="str">
        <f aca="false">IF(F1506="","",SUMIFS($D$2:$D$3001,$F$2:$F$3001,F1506))</f>
        <v/>
      </c>
      <c r="M1506" s="23" t="str">
        <f aca="false">IF(A1506="","",IF(E1506="","Uncategorized",IF(I1506="Unknown","Unknown category",IF(AND(I1506="Transfer",F1506=""),"Transfer needs ID",IF(AND(F1506&lt;&gt;"",ABS(N(L1506))&gt;0.009),"Unmatched transfer",IF(AND(LEFT(E1506,6)="Rental",K1506="Household"),"Rental row needs property",""))))))</f>
        <v/>
      </c>
    </row>
    <row r="1507" customFormat="false" ht="15" hidden="false" customHeight="false" outlineLevel="0" collapsed="false">
      <c r="A1507" s="21"/>
      <c r="D1507" s="22"/>
      <c r="I1507" s="23" t="str">
        <f aca="false">IF(E1507="","",IFERROR(INDEX(Categories!$A$2:$A$200,MATCH(E1507,Categories!$B$2:$B$200,0)),"Unknown"))</f>
        <v/>
      </c>
      <c r="J1507" s="24" t="str">
        <f aca="false">IF(A1507="","",DATE(YEAR(A1507),MONTH(A1507),1))</f>
        <v/>
      </c>
      <c r="K1507" s="23" t="str">
        <f aca="false">IF(A1507="","",IF(G1507&lt;&gt;"",G1507,IFERROR(INDEX(Accounts!$D$2:$D$40,MATCH(B1507,Accounts!$A$2:$A$40,0)),"Household")))</f>
        <v/>
      </c>
      <c r="L1507" s="25" t="str">
        <f aca="false">IF(F1507="","",SUMIFS($D$2:$D$3001,$F$2:$F$3001,F1507))</f>
        <v/>
      </c>
      <c r="M1507" s="23" t="str">
        <f aca="false">IF(A1507="","",IF(E1507="","Uncategorized",IF(I1507="Unknown","Unknown category",IF(AND(I1507="Transfer",F1507=""),"Transfer needs ID",IF(AND(F1507&lt;&gt;"",ABS(N(L1507))&gt;0.009),"Unmatched transfer",IF(AND(LEFT(E1507,6)="Rental",K1507="Household"),"Rental row needs property",""))))))</f>
        <v/>
      </c>
    </row>
    <row r="1508" customFormat="false" ht="15" hidden="false" customHeight="false" outlineLevel="0" collapsed="false">
      <c r="A1508" s="21"/>
      <c r="D1508" s="22"/>
      <c r="I1508" s="23" t="str">
        <f aca="false">IF(E1508="","",IFERROR(INDEX(Categories!$A$2:$A$200,MATCH(E1508,Categories!$B$2:$B$200,0)),"Unknown"))</f>
        <v/>
      </c>
      <c r="J1508" s="24" t="str">
        <f aca="false">IF(A1508="","",DATE(YEAR(A1508),MONTH(A1508),1))</f>
        <v/>
      </c>
      <c r="K1508" s="23" t="str">
        <f aca="false">IF(A1508="","",IF(G1508&lt;&gt;"",G1508,IFERROR(INDEX(Accounts!$D$2:$D$40,MATCH(B1508,Accounts!$A$2:$A$40,0)),"Household")))</f>
        <v/>
      </c>
      <c r="L1508" s="25" t="str">
        <f aca="false">IF(F1508="","",SUMIFS($D$2:$D$3001,$F$2:$F$3001,F1508))</f>
        <v/>
      </c>
      <c r="M1508" s="23" t="str">
        <f aca="false">IF(A1508="","",IF(E1508="","Uncategorized",IF(I1508="Unknown","Unknown category",IF(AND(I1508="Transfer",F1508=""),"Transfer needs ID",IF(AND(F1508&lt;&gt;"",ABS(N(L1508))&gt;0.009),"Unmatched transfer",IF(AND(LEFT(E1508,6)="Rental",K1508="Household"),"Rental row needs property",""))))))</f>
        <v/>
      </c>
    </row>
    <row r="1509" customFormat="false" ht="15" hidden="false" customHeight="false" outlineLevel="0" collapsed="false">
      <c r="A1509" s="21"/>
      <c r="D1509" s="22"/>
      <c r="I1509" s="23" t="str">
        <f aca="false">IF(E1509="","",IFERROR(INDEX(Categories!$A$2:$A$200,MATCH(E1509,Categories!$B$2:$B$200,0)),"Unknown"))</f>
        <v/>
      </c>
      <c r="J1509" s="24" t="str">
        <f aca="false">IF(A1509="","",DATE(YEAR(A1509),MONTH(A1509),1))</f>
        <v/>
      </c>
      <c r="K1509" s="23" t="str">
        <f aca="false">IF(A1509="","",IF(G1509&lt;&gt;"",G1509,IFERROR(INDEX(Accounts!$D$2:$D$40,MATCH(B1509,Accounts!$A$2:$A$40,0)),"Household")))</f>
        <v/>
      </c>
      <c r="L1509" s="25" t="str">
        <f aca="false">IF(F1509="","",SUMIFS($D$2:$D$3001,$F$2:$F$3001,F1509))</f>
        <v/>
      </c>
      <c r="M1509" s="23" t="str">
        <f aca="false">IF(A1509="","",IF(E1509="","Uncategorized",IF(I1509="Unknown","Unknown category",IF(AND(I1509="Transfer",F1509=""),"Transfer needs ID",IF(AND(F1509&lt;&gt;"",ABS(N(L1509))&gt;0.009),"Unmatched transfer",IF(AND(LEFT(E1509,6)="Rental",K1509="Household"),"Rental row needs property",""))))))</f>
        <v/>
      </c>
    </row>
    <row r="1510" customFormat="false" ht="15" hidden="false" customHeight="false" outlineLevel="0" collapsed="false">
      <c r="A1510" s="21"/>
      <c r="D1510" s="22"/>
      <c r="I1510" s="23" t="str">
        <f aca="false">IF(E1510="","",IFERROR(INDEX(Categories!$A$2:$A$200,MATCH(E1510,Categories!$B$2:$B$200,0)),"Unknown"))</f>
        <v/>
      </c>
      <c r="J1510" s="24" t="str">
        <f aca="false">IF(A1510="","",DATE(YEAR(A1510),MONTH(A1510),1))</f>
        <v/>
      </c>
      <c r="K1510" s="23" t="str">
        <f aca="false">IF(A1510="","",IF(G1510&lt;&gt;"",G1510,IFERROR(INDEX(Accounts!$D$2:$D$40,MATCH(B1510,Accounts!$A$2:$A$40,0)),"Household")))</f>
        <v/>
      </c>
      <c r="L1510" s="25" t="str">
        <f aca="false">IF(F1510="","",SUMIFS($D$2:$D$3001,$F$2:$F$3001,F1510))</f>
        <v/>
      </c>
      <c r="M1510" s="23" t="str">
        <f aca="false">IF(A1510="","",IF(E1510="","Uncategorized",IF(I1510="Unknown","Unknown category",IF(AND(I1510="Transfer",F1510=""),"Transfer needs ID",IF(AND(F1510&lt;&gt;"",ABS(N(L1510))&gt;0.009),"Unmatched transfer",IF(AND(LEFT(E1510,6)="Rental",K1510="Household"),"Rental row needs property",""))))))</f>
        <v/>
      </c>
    </row>
    <row r="1511" customFormat="false" ht="15" hidden="false" customHeight="false" outlineLevel="0" collapsed="false">
      <c r="A1511" s="21"/>
      <c r="D1511" s="22"/>
      <c r="I1511" s="23" t="str">
        <f aca="false">IF(E1511="","",IFERROR(INDEX(Categories!$A$2:$A$200,MATCH(E1511,Categories!$B$2:$B$200,0)),"Unknown"))</f>
        <v/>
      </c>
      <c r="J1511" s="24" t="str">
        <f aca="false">IF(A1511="","",DATE(YEAR(A1511),MONTH(A1511),1))</f>
        <v/>
      </c>
      <c r="K1511" s="23" t="str">
        <f aca="false">IF(A1511="","",IF(G1511&lt;&gt;"",G1511,IFERROR(INDEX(Accounts!$D$2:$D$40,MATCH(B1511,Accounts!$A$2:$A$40,0)),"Household")))</f>
        <v/>
      </c>
      <c r="L1511" s="25" t="str">
        <f aca="false">IF(F1511="","",SUMIFS($D$2:$D$3001,$F$2:$F$3001,F1511))</f>
        <v/>
      </c>
      <c r="M1511" s="23" t="str">
        <f aca="false">IF(A1511="","",IF(E1511="","Uncategorized",IF(I1511="Unknown","Unknown category",IF(AND(I1511="Transfer",F1511=""),"Transfer needs ID",IF(AND(F1511&lt;&gt;"",ABS(N(L1511))&gt;0.009),"Unmatched transfer",IF(AND(LEFT(E1511,6)="Rental",K1511="Household"),"Rental row needs property",""))))))</f>
        <v/>
      </c>
    </row>
    <row r="1512" customFormat="false" ht="15" hidden="false" customHeight="false" outlineLevel="0" collapsed="false">
      <c r="A1512" s="21"/>
      <c r="D1512" s="22"/>
      <c r="I1512" s="23" t="str">
        <f aca="false">IF(E1512="","",IFERROR(INDEX(Categories!$A$2:$A$200,MATCH(E1512,Categories!$B$2:$B$200,0)),"Unknown"))</f>
        <v/>
      </c>
      <c r="J1512" s="24" t="str">
        <f aca="false">IF(A1512="","",DATE(YEAR(A1512),MONTH(A1512),1))</f>
        <v/>
      </c>
      <c r="K1512" s="23" t="str">
        <f aca="false">IF(A1512="","",IF(G1512&lt;&gt;"",G1512,IFERROR(INDEX(Accounts!$D$2:$D$40,MATCH(B1512,Accounts!$A$2:$A$40,0)),"Household")))</f>
        <v/>
      </c>
      <c r="L1512" s="25" t="str">
        <f aca="false">IF(F1512="","",SUMIFS($D$2:$D$3001,$F$2:$F$3001,F1512))</f>
        <v/>
      </c>
      <c r="M1512" s="23" t="str">
        <f aca="false">IF(A1512="","",IF(E1512="","Uncategorized",IF(I1512="Unknown","Unknown category",IF(AND(I1512="Transfer",F1512=""),"Transfer needs ID",IF(AND(F1512&lt;&gt;"",ABS(N(L1512))&gt;0.009),"Unmatched transfer",IF(AND(LEFT(E1512,6)="Rental",K1512="Household"),"Rental row needs property",""))))))</f>
        <v/>
      </c>
    </row>
    <row r="1513" customFormat="false" ht="15" hidden="false" customHeight="false" outlineLevel="0" collapsed="false">
      <c r="A1513" s="21"/>
      <c r="D1513" s="22"/>
      <c r="I1513" s="23" t="str">
        <f aca="false">IF(E1513="","",IFERROR(INDEX(Categories!$A$2:$A$200,MATCH(E1513,Categories!$B$2:$B$200,0)),"Unknown"))</f>
        <v/>
      </c>
      <c r="J1513" s="24" t="str">
        <f aca="false">IF(A1513="","",DATE(YEAR(A1513),MONTH(A1513),1))</f>
        <v/>
      </c>
      <c r="K1513" s="23" t="str">
        <f aca="false">IF(A1513="","",IF(G1513&lt;&gt;"",G1513,IFERROR(INDEX(Accounts!$D$2:$D$40,MATCH(B1513,Accounts!$A$2:$A$40,0)),"Household")))</f>
        <v/>
      </c>
      <c r="L1513" s="25" t="str">
        <f aca="false">IF(F1513="","",SUMIFS($D$2:$D$3001,$F$2:$F$3001,F1513))</f>
        <v/>
      </c>
      <c r="M1513" s="23" t="str">
        <f aca="false">IF(A1513="","",IF(E1513="","Uncategorized",IF(I1513="Unknown","Unknown category",IF(AND(I1513="Transfer",F1513=""),"Transfer needs ID",IF(AND(F1513&lt;&gt;"",ABS(N(L1513))&gt;0.009),"Unmatched transfer",IF(AND(LEFT(E1513,6)="Rental",K1513="Household"),"Rental row needs property",""))))))</f>
        <v/>
      </c>
    </row>
    <row r="1514" customFormat="false" ht="15" hidden="false" customHeight="false" outlineLevel="0" collapsed="false">
      <c r="A1514" s="21"/>
      <c r="D1514" s="22"/>
      <c r="I1514" s="23" t="str">
        <f aca="false">IF(E1514="","",IFERROR(INDEX(Categories!$A$2:$A$200,MATCH(E1514,Categories!$B$2:$B$200,0)),"Unknown"))</f>
        <v/>
      </c>
      <c r="J1514" s="24" t="str">
        <f aca="false">IF(A1514="","",DATE(YEAR(A1514),MONTH(A1514),1))</f>
        <v/>
      </c>
      <c r="K1514" s="23" t="str">
        <f aca="false">IF(A1514="","",IF(G1514&lt;&gt;"",G1514,IFERROR(INDEX(Accounts!$D$2:$D$40,MATCH(B1514,Accounts!$A$2:$A$40,0)),"Household")))</f>
        <v/>
      </c>
      <c r="L1514" s="25" t="str">
        <f aca="false">IF(F1514="","",SUMIFS($D$2:$D$3001,$F$2:$F$3001,F1514))</f>
        <v/>
      </c>
      <c r="M1514" s="23" t="str">
        <f aca="false">IF(A1514="","",IF(E1514="","Uncategorized",IF(I1514="Unknown","Unknown category",IF(AND(I1514="Transfer",F1514=""),"Transfer needs ID",IF(AND(F1514&lt;&gt;"",ABS(N(L1514))&gt;0.009),"Unmatched transfer",IF(AND(LEFT(E1514,6)="Rental",K1514="Household"),"Rental row needs property",""))))))</f>
        <v/>
      </c>
    </row>
    <row r="1515" customFormat="false" ht="15" hidden="false" customHeight="false" outlineLevel="0" collapsed="false">
      <c r="A1515" s="21"/>
      <c r="D1515" s="22"/>
      <c r="I1515" s="23" t="str">
        <f aca="false">IF(E1515="","",IFERROR(INDEX(Categories!$A$2:$A$200,MATCH(E1515,Categories!$B$2:$B$200,0)),"Unknown"))</f>
        <v/>
      </c>
      <c r="J1515" s="24" t="str">
        <f aca="false">IF(A1515="","",DATE(YEAR(A1515),MONTH(A1515),1))</f>
        <v/>
      </c>
      <c r="K1515" s="23" t="str">
        <f aca="false">IF(A1515="","",IF(G1515&lt;&gt;"",G1515,IFERROR(INDEX(Accounts!$D$2:$D$40,MATCH(B1515,Accounts!$A$2:$A$40,0)),"Household")))</f>
        <v/>
      </c>
      <c r="L1515" s="25" t="str">
        <f aca="false">IF(F1515="","",SUMIFS($D$2:$D$3001,$F$2:$F$3001,F1515))</f>
        <v/>
      </c>
      <c r="M1515" s="23" t="str">
        <f aca="false">IF(A1515="","",IF(E1515="","Uncategorized",IF(I1515="Unknown","Unknown category",IF(AND(I1515="Transfer",F1515=""),"Transfer needs ID",IF(AND(F1515&lt;&gt;"",ABS(N(L1515))&gt;0.009),"Unmatched transfer",IF(AND(LEFT(E1515,6)="Rental",K1515="Household"),"Rental row needs property",""))))))</f>
        <v/>
      </c>
    </row>
    <row r="1516" customFormat="false" ht="15" hidden="false" customHeight="false" outlineLevel="0" collapsed="false">
      <c r="A1516" s="21"/>
      <c r="D1516" s="22"/>
      <c r="I1516" s="23" t="str">
        <f aca="false">IF(E1516="","",IFERROR(INDEX(Categories!$A$2:$A$200,MATCH(E1516,Categories!$B$2:$B$200,0)),"Unknown"))</f>
        <v/>
      </c>
      <c r="J1516" s="24" t="str">
        <f aca="false">IF(A1516="","",DATE(YEAR(A1516),MONTH(A1516),1))</f>
        <v/>
      </c>
      <c r="K1516" s="23" t="str">
        <f aca="false">IF(A1516="","",IF(G1516&lt;&gt;"",G1516,IFERROR(INDEX(Accounts!$D$2:$D$40,MATCH(B1516,Accounts!$A$2:$A$40,0)),"Household")))</f>
        <v/>
      </c>
      <c r="L1516" s="25" t="str">
        <f aca="false">IF(F1516="","",SUMIFS($D$2:$D$3001,$F$2:$F$3001,F1516))</f>
        <v/>
      </c>
      <c r="M1516" s="23" t="str">
        <f aca="false">IF(A1516="","",IF(E1516="","Uncategorized",IF(I1516="Unknown","Unknown category",IF(AND(I1516="Transfer",F1516=""),"Transfer needs ID",IF(AND(F1516&lt;&gt;"",ABS(N(L1516))&gt;0.009),"Unmatched transfer",IF(AND(LEFT(E1516,6)="Rental",K1516="Household"),"Rental row needs property",""))))))</f>
        <v/>
      </c>
    </row>
    <row r="1517" customFormat="false" ht="15" hidden="false" customHeight="false" outlineLevel="0" collapsed="false">
      <c r="A1517" s="21"/>
      <c r="D1517" s="22"/>
      <c r="I1517" s="23" t="str">
        <f aca="false">IF(E1517="","",IFERROR(INDEX(Categories!$A$2:$A$200,MATCH(E1517,Categories!$B$2:$B$200,0)),"Unknown"))</f>
        <v/>
      </c>
      <c r="J1517" s="24" t="str">
        <f aca="false">IF(A1517="","",DATE(YEAR(A1517),MONTH(A1517),1))</f>
        <v/>
      </c>
      <c r="K1517" s="23" t="str">
        <f aca="false">IF(A1517="","",IF(G1517&lt;&gt;"",G1517,IFERROR(INDEX(Accounts!$D$2:$D$40,MATCH(B1517,Accounts!$A$2:$A$40,0)),"Household")))</f>
        <v/>
      </c>
      <c r="L1517" s="25" t="str">
        <f aca="false">IF(F1517="","",SUMIFS($D$2:$D$3001,$F$2:$F$3001,F1517))</f>
        <v/>
      </c>
      <c r="M1517" s="23" t="str">
        <f aca="false">IF(A1517="","",IF(E1517="","Uncategorized",IF(I1517="Unknown","Unknown category",IF(AND(I1517="Transfer",F1517=""),"Transfer needs ID",IF(AND(F1517&lt;&gt;"",ABS(N(L1517))&gt;0.009),"Unmatched transfer",IF(AND(LEFT(E1517,6)="Rental",K1517="Household"),"Rental row needs property",""))))))</f>
        <v/>
      </c>
    </row>
    <row r="1518" customFormat="false" ht="15" hidden="false" customHeight="false" outlineLevel="0" collapsed="false">
      <c r="A1518" s="21"/>
      <c r="D1518" s="22"/>
      <c r="I1518" s="23" t="str">
        <f aca="false">IF(E1518="","",IFERROR(INDEX(Categories!$A$2:$A$200,MATCH(E1518,Categories!$B$2:$B$200,0)),"Unknown"))</f>
        <v/>
      </c>
      <c r="J1518" s="24" t="str">
        <f aca="false">IF(A1518="","",DATE(YEAR(A1518),MONTH(A1518),1))</f>
        <v/>
      </c>
      <c r="K1518" s="23" t="str">
        <f aca="false">IF(A1518="","",IF(G1518&lt;&gt;"",G1518,IFERROR(INDEX(Accounts!$D$2:$D$40,MATCH(B1518,Accounts!$A$2:$A$40,0)),"Household")))</f>
        <v/>
      </c>
      <c r="L1518" s="25" t="str">
        <f aca="false">IF(F1518="","",SUMIFS($D$2:$D$3001,$F$2:$F$3001,F1518))</f>
        <v/>
      </c>
      <c r="M1518" s="23" t="str">
        <f aca="false">IF(A1518="","",IF(E1518="","Uncategorized",IF(I1518="Unknown","Unknown category",IF(AND(I1518="Transfer",F1518=""),"Transfer needs ID",IF(AND(F1518&lt;&gt;"",ABS(N(L1518))&gt;0.009),"Unmatched transfer",IF(AND(LEFT(E1518,6)="Rental",K1518="Household"),"Rental row needs property",""))))))</f>
        <v/>
      </c>
    </row>
    <row r="1519" customFormat="false" ht="15" hidden="false" customHeight="false" outlineLevel="0" collapsed="false">
      <c r="A1519" s="21"/>
      <c r="D1519" s="22"/>
      <c r="I1519" s="23" t="str">
        <f aca="false">IF(E1519="","",IFERROR(INDEX(Categories!$A$2:$A$200,MATCH(E1519,Categories!$B$2:$B$200,0)),"Unknown"))</f>
        <v/>
      </c>
      <c r="J1519" s="24" t="str">
        <f aca="false">IF(A1519="","",DATE(YEAR(A1519),MONTH(A1519),1))</f>
        <v/>
      </c>
      <c r="K1519" s="23" t="str">
        <f aca="false">IF(A1519="","",IF(G1519&lt;&gt;"",G1519,IFERROR(INDEX(Accounts!$D$2:$D$40,MATCH(B1519,Accounts!$A$2:$A$40,0)),"Household")))</f>
        <v/>
      </c>
      <c r="L1519" s="25" t="str">
        <f aca="false">IF(F1519="","",SUMIFS($D$2:$D$3001,$F$2:$F$3001,F1519))</f>
        <v/>
      </c>
      <c r="M1519" s="23" t="str">
        <f aca="false">IF(A1519="","",IF(E1519="","Uncategorized",IF(I1519="Unknown","Unknown category",IF(AND(I1519="Transfer",F1519=""),"Transfer needs ID",IF(AND(F1519&lt;&gt;"",ABS(N(L1519))&gt;0.009),"Unmatched transfer",IF(AND(LEFT(E1519,6)="Rental",K1519="Household"),"Rental row needs property",""))))))</f>
        <v/>
      </c>
    </row>
    <row r="1520" customFormat="false" ht="15" hidden="false" customHeight="false" outlineLevel="0" collapsed="false">
      <c r="A1520" s="21"/>
      <c r="D1520" s="22"/>
      <c r="I1520" s="23" t="str">
        <f aca="false">IF(E1520="","",IFERROR(INDEX(Categories!$A$2:$A$200,MATCH(E1520,Categories!$B$2:$B$200,0)),"Unknown"))</f>
        <v/>
      </c>
      <c r="J1520" s="24" t="str">
        <f aca="false">IF(A1520="","",DATE(YEAR(A1520),MONTH(A1520),1))</f>
        <v/>
      </c>
      <c r="K1520" s="23" t="str">
        <f aca="false">IF(A1520="","",IF(G1520&lt;&gt;"",G1520,IFERROR(INDEX(Accounts!$D$2:$D$40,MATCH(B1520,Accounts!$A$2:$A$40,0)),"Household")))</f>
        <v/>
      </c>
      <c r="L1520" s="25" t="str">
        <f aca="false">IF(F1520="","",SUMIFS($D$2:$D$3001,$F$2:$F$3001,F1520))</f>
        <v/>
      </c>
      <c r="M1520" s="23" t="str">
        <f aca="false">IF(A1520="","",IF(E1520="","Uncategorized",IF(I1520="Unknown","Unknown category",IF(AND(I1520="Transfer",F1520=""),"Transfer needs ID",IF(AND(F1520&lt;&gt;"",ABS(N(L1520))&gt;0.009),"Unmatched transfer",IF(AND(LEFT(E1520,6)="Rental",K1520="Household"),"Rental row needs property",""))))))</f>
        <v/>
      </c>
    </row>
    <row r="1521" customFormat="false" ht="15" hidden="false" customHeight="false" outlineLevel="0" collapsed="false">
      <c r="A1521" s="21"/>
      <c r="D1521" s="22"/>
      <c r="I1521" s="23" t="str">
        <f aca="false">IF(E1521="","",IFERROR(INDEX(Categories!$A$2:$A$200,MATCH(E1521,Categories!$B$2:$B$200,0)),"Unknown"))</f>
        <v/>
      </c>
      <c r="J1521" s="24" t="str">
        <f aca="false">IF(A1521="","",DATE(YEAR(A1521),MONTH(A1521),1))</f>
        <v/>
      </c>
      <c r="K1521" s="23" t="str">
        <f aca="false">IF(A1521="","",IF(G1521&lt;&gt;"",G1521,IFERROR(INDEX(Accounts!$D$2:$D$40,MATCH(B1521,Accounts!$A$2:$A$40,0)),"Household")))</f>
        <v/>
      </c>
      <c r="L1521" s="25" t="str">
        <f aca="false">IF(F1521="","",SUMIFS($D$2:$D$3001,$F$2:$F$3001,F1521))</f>
        <v/>
      </c>
      <c r="M1521" s="23" t="str">
        <f aca="false">IF(A1521="","",IF(E1521="","Uncategorized",IF(I1521="Unknown","Unknown category",IF(AND(I1521="Transfer",F1521=""),"Transfer needs ID",IF(AND(F1521&lt;&gt;"",ABS(N(L1521))&gt;0.009),"Unmatched transfer",IF(AND(LEFT(E1521,6)="Rental",K1521="Household"),"Rental row needs property",""))))))</f>
        <v/>
      </c>
    </row>
    <row r="1522" customFormat="false" ht="15" hidden="false" customHeight="false" outlineLevel="0" collapsed="false">
      <c r="A1522" s="21"/>
      <c r="D1522" s="22"/>
      <c r="I1522" s="23" t="str">
        <f aca="false">IF(E1522="","",IFERROR(INDEX(Categories!$A$2:$A$200,MATCH(E1522,Categories!$B$2:$B$200,0)),"Unknown"))</f>
        <v/>
      </c>
      <c r="J1522" s="24" t="str">
        <f aca="false">IF(A1522="","",DATE(YEAR(A1522),MONTH(A1522),1))</f>
        <v/>
      </c>
      <c r="K1522" s="23" t="str">
        <f aca="false">IF(A1522="","",IF(G1522&lt;&gt;"",G1522,IFERROR(INDEX(Accounts!$D$2:$D$40,MATCH(B1522,Accounts!$A$2:$A$40,0)),"Household")))</f>
        <v/>
      </c>
      <c r="L1522" s="25" t="str">
        <f aca="false">IF(F1522="","",SUMIFS($D$2:$D$3001,$F$2:$F$3001,F1522))</f>
        <v/>
      </c>
      <c r="M1522" s="23" t="str">
        <f aca="false">IF(A1522="","",IF(E1522="","Uncategorized",IF(I1522="Unknown","Unknown category",IF(AND(I1522="Transfer",F1522=""),"Transfer needs ID",IF(AND(F1522&lt;&gt;"",ABS(N(L1522))&gt;0.009),"Unmatched transfer",IF(AND(LEFT(E1522,6)="Rental",K1522="Household"),"Rental row needs property",""))))))</f>
        <v/>
      </c>
    </row>
    <row r="1523" customFormat="false" ht="15" hidden="false" customHeight="false" outlineLevel="0" collapsed="false">
      <c r="A1523" s="21"/>
      <c r="D1523" s="22"/>
      <c r="I1523" s="23" t="str">
        <f aca="false">IF(E1523="","",IFERROR(INDEX(Categories!$A$2:$A$200,MATCH(E1523,Categories!$B$2:$B$200,0)),"Unknown"))</f>
        <v/>
      </c>
      <c r="J1523" s="24" t="str">
        <f aca="false">IF(A1523="","",DATE(YEAR(A1523),MONTH(A1523),1))</f>
        <v/>
      </c>
      <c r="K1523" s="23" t="str">
        <f aca="false">IF(A1523="","",IF(G1523&lt;&gt;"",G1523,IFERROR(INDEX(Accounts!$D$2:$D$40,MATCH(B1523,Accounts!$A$2:$A$40,0)),"Household")))</f>
        <v/>
      </c>
      <c r="L1523" s="25" t="str">
        <f aca="false">IF(F1523="","",SUMIFS($D$2:$D$3001,$F$2:$F$3001,F1523))</f>
        <v/>
      </c>
      <c r="M1523" s="23" t="str">
        <f aca="false">IF(A1523="","",IF(E1523="","Uncategorized",IF(I1523="Unknown","Unknown category",IF(AND(I1523="Transfer",F1523=""),"Transfer needs ID",IF(AND(F1523&lt;&gt;"",ABS(N(L1523))&gt;0.009),"Unmatched transfer",IF(AND(LEFT(E1523,6)="Rental",K1523="Household"),"Rental row needs property",""))))))</f>
        <v/>
      </c>
    </row>
    <row r="1524" customFormat="false" ht="15" hidden="false" customHeight="false" outlineLevel="0" collapsed="false">
      <c r="A1524" s="21"/>
      <c r="D1524" s="22"/>
      <c r="I1524" s="23" t="str">
        <f aca="false">IF(E1524="","",IFERROR(INDEX(Categories!$A$2:$A$200,MATCH(E1524,Categories!$B$2:$B$200,0)),"Unknown"))</f>
        <v/>
      </c>
      <c r="J1524" s="24" t="str">
        <f aca="false">IF(A1524="","",DATE(YEAR(A1524),MONTH(A1524),1))</f>
        <v/>
      </c>
      <c r="K1524" s="23" t="str">
        <f aca="false">IF(A1524="","",IF(G1524&lt;&gt;"",G1524,IFERROR(INDEX(Accounts!$D$2:$D$40,MATCH(B1524,Accounts!$A$2:$A$40,0)),"Household")))</f>
        <v/>
      </c>
      <c r="L1524" s="25" t="str">
        <f aca="false">IF(F1524="","",SUMIFS($D$2:$D$3001,$F$2:$F$3001,F1524))</f>
        <v/>
      </c>
      <c r="M1524" s="23" t="str">
        <f aca="false">IF(A1524="","",IF(E1524="","Uncategorized",IF(I1524="Unknown","Unknown category",IF(AND(I1524="Transfer",F1524=""),"Transfer needs ID",IF(AND(F1524&lt;&gt;"",ABS(N(L1524))&gt;0.009),"Unmatched transfer",IF(AND(LEFT(E1524,6)="Rental",K1524="Household"),"Rental row needs property",""))))))</f>
        <v/>
      </c>
    </row>
    <row r="1525" customFormat="false" ht="15" hidden="false" customHeight="false" outlineLevel="0" collapsed="false">
      <c r="A1525" s="21"/>
      <c r="D1525" s="22"/>
      <c r="I1525" s="23" t="str">
        <f aca="false">IF(E1525="","",IFERROR(INDEX(Categories!$A$2:$A$200,MATCH(E1525,Categories!$B$2:$B$200,0)),"Unknown"))</f>
        <v/>
      </c>
      <c r="J1525" s="24" t="str">
        <f aca="false">IF(A1525="","",DATE(YEAR(A1525),MONTH(A1525),1))</f>
        <v/>
      </c>
      <c r="K1525" s="23" t="str">
        <f aca="false">IF(A1525="","",IF(G1525&lt;&gt;"",G1525,IFERROR(INDEX(Accounts!$D$2:$D$40,MATCH(B1525,Accounts!$A$2:$A$40,0)),"Household")))</f>
        <v/>
      </c>
      <c r="L1525" s="25" t="str">
        <f aca="false">IF(F1525="","",SUMIFS($D$2:$D$3001,$F$2:$F$3001,F1525))</f>
        <v/>
      </c>
      <c r="M1525" s="23" t="str">
        <f aca="false">IF(A1525="","",IF(E1525="","Uncategorized",IF(I1525="Unknown","Unknown category",IF(AND(I1525="Transfer",F1525=""),"Transfer needs ID",IF(AND(F1525&lt;&gt;"",ABS(N(L1525))&gt;0.009),"Unmatched transfer",IF(AND(LEFT(E1525,6)="Rental",K1525="Household"),"Rental row needs property",""))))))</f>
        <v/>
      </c>
    </row>
    <row r="1526" customFormat="false" ht="15" hidden="false" customHeight="false" outlineLevel="0" collapsed="false">
      <c r="A1526" s="21"/>
      <c r="D1526" s="22"/>
      <c r="I1526" s="23" t="str">
        <f aca="false">IF(E1526="","",IFERROR(INDEX(Categories!$A$2:$A$200,MATCH(E1526,Categories!$B$2:$B$200,0)),"Unknown"))</f>
        <v/>
      </c>
      <c r="J1526" s="24" t="str">
        <f aca="false">IF(A1526="","",DATE(YEAR(A1526),MONTH(A1526),1))</f>
        <v/>
      </c>
      <c r="K1526" s="23" t="str">
        <f aca="false">IF(A1526="","",IF(G1526&lt;&gt;"",G1526,IFERROR(INDEX(Accounts!$D$2:$D$40,MATCH(B1526,Accounts!$A$2:$A$40,0)),"Household")))</f>
        <v/>
      </c>
      <c r="L1526" s="25" t="str">
        <f aca="false">IF(F1526="","",SUMIFS($D$2:$D$3001,$F$2:$F$3001,F1526))</f>
        <v/>
      </c>
      <c r="M1526" s="23" t="str">
        <f aca="false">IF(A1526="","",IF(E1526="","Uncategorized",IF(I1526="Unknown","Unknown category",IF(AND(I1526="Transfer",F1526=""),"Transfer needs ID",IF(AND(F1526&lt;&gt;"",ABS(N(L1526))&gt;0.009),"Unmatched transfer",IF(AND(LEFT(E1526,6)="Rental",K1526="Household"),"Rental row needs property",""))))))</f>
        <v/>
      </c>
    </row>
    <row r="1527" customFormat="false" ht="15" hidden="false" customHeight="false" outlineLevel="0" collapsed="false">
      <c r="A1527" s="21"/>
      <c r="D1527" s="22"/>
      <c r="I1527" s="23" t="str">
        <f aca="false">IF(E1527="","",IFERROR(INDEX(Categories!$A$2:$A$200,MATCH(E1527,Categories!$B$2:$B$200,0)),"Unknown"))</f>
        <v/>
      </c>
      <c r="J1527" s="24" t="str">
        <f aca="false">IF(A1527="","",DATE(YEAR(A1527),MONTH(A1527),1))</f>
        <v/>
      </c>
      <c r="K1527" s="23" t="str">
        <f aca="false">IF(A1527="","",IF(G1527&lt;&gt;"",G1527,IFERROR(INDEX(Accounts!$D$2:$D$40,MATCH(B1527,Accounts!$A$2:$A$40,0)),"Household")))</f>
        <v/>
      </c>
      <c r="L1527" s="25" t="str">
        <f aca="false">IF(F1527="","",SUMIFS($D$2:$D$3001,$F$2:$F$3001,F1527))</f>
        <v/>
      </c>
      <c r="M1527" s="23" t="str">
        <f aca="false">IF(A1527="","",IF(E1527="","Uncategorized",IF(I1527="Unknown","Unknown category",IF(AND(I1527="Transfer",F1527=""),"Transfer needs ID",IF(AND(F1527&lt;&gt;"",ABS(N(L1527))&gt;0.009),"Unmatched transfer",IF(AND(LEFT(E1527,6)="Rental",K1527="Household"),"Rental row needs property",""))))))</f>
        <v/>
      </c>
    </row>
    <row r="1528" customFormat="false" ht="15" hidden="false" customHeight="false" outlineLevel="0" collapsed="false">
      <c r="A1528" s="21"/>
      <c r="D1528" s="22"/>
      <c r="I1528" s="23" t="str">
        <f aca="false">IF(E1528="","",IFERROR(INDEX(Categories!$A$2:$A$200,MATCH(E1528,Categories!$B$2:$B$200,0)),"Unknown"))</f>
        <v/>
      </c>
      <c r="J1528" s="24" t="str">
        <f aca="false">IF(A1528="","",DATE(YEAR(A1528),MONTH(A1528),1))</f>
        <v/>
      </c>
      <c r="K1528" s="23" t="str">
        <f aca="false">IF(A1528="","",IF(G1528&lt;&gt;"",G1528,IFERROR(INDEX(Accounts!$D$2:$D$40,MATCH(B1528,Accounts!$A$2:$A$40,0)),"Household")))</f>
        <v/>
      </c>
      <c r="L1528" s="25" t="str">
        <f aca="false">IF(F1528="","",SUMIFS($D$2:$D$3001,$F$2:$F$3001,F1528))</f>
        <v/>
      </c>
      <c r="M1528" s="23" t="str">
        <f aca="false">IF(A1528="","",IF(E1528="","Uncategorized",IF(I1528="Unknown","Unknown category",IF(AND(I1528="Transfer",F1528=""),"Transfer needs ID",IF(AND(F1528&lt;&gt;"",ABS(N(L1528))&gt;0.009),"Unmatched transfer",IF(AND(LEFT(E1528,6)="Rental",K1528="Household"),"Rental row needs property",""))))))</f>
        <v/>
      </c>
    </row>
    <row r="1529" customFormat="false" ht="15" hidden="false" customHeight="false" outlineLevel="0" collapsed="false">
      <c r="A1529" s="21"/>
      <c r="D1529" s="22"/>
      <c r="I1529" s="23" t="str">
        <f aca="false">IF(E1529="","",IFERROR(INDEX(Categories!$A$2:$A$200,MATCH(E1529,Categories!$B$2:$B$200,0)),"Unknown"))</f>
        <v/>
      </c>
      <c r="J1529" s="24" t="str">
        <f aca="false">IF(A1529="","",DATE(YEAR(A1529),MONTH(A1529),1))</f>
        <v/>
      </c>
      <c r="K1529" s="23" t="str">
        <f aca="false">IF(A1529="","",IF(G1529&lt;&gt;"",G1529,IFERROR(INDEX(Accounts!$D$2:$D$40,MATCH(B1529,Accounts!$A$2:$A$40,0)),"Household")))</f>
        <v/>
      </c>
      <c r="L1529" s="25" t="str">
        <f aca="false">IF(F1529="","",SUMIFS($D$2:$D$3001,$F$2:$F$3001,F1529))</f>
        <v/>
      </c>
      <c r="M1529" s="23" t="str">
        <f aca="false">IF(A1529="","",IF(E1529="","Uncategorized",IF(I1529="Unknown","Unknown category",IF(AND(I1529="Transfer",F1529=""),"Transfer needs ID",IF(AND(F1529&lt;&gt;"",ABS(N(L1529))&gt;0.009),"Unmatched transfer",IF(AND(LEFT(E1529,6)="Rental",K1529="Household"),"Rental row needs property",""))))))</f>
        <v/>
      </c>
    </row>
    <row r="1530" customFormat="false" ht="15" hidden="false" customHeight="false" outlineLevel="0" collapsed="false">
      <c r="A1530" s="21"/>
      <c r="D1530" s="22"/>
      <c r="I1530" s="23" t="str">
        <f aca="false">IF(E1530="","",IFERROR(INDEX(Categories!$A$2:$A$200,MATCH(E1530,Categories!$B$2:$B$200,0)),"Unknown"))</f>
        <v/>
      </c>
      <c r="J1530" s="24" t="str">
        <f aca="false">IF(A1530="","",DATE(YEAR(A1530),MONTH(A1530),1))</f>
        <v/>
      </c>
      <c r="K1530" s="23" t="str">
        <f aca="false">IF(A1530="","",IF(G1530&lt;&gt;"",G1530,IFERROR(INDEX(Accounts!$D$2:$D$40,MATCH(B1530,Accounts!$A$2:$A$40,0)),"Household")))</f>
        <v/>
      </c>
      <c r="L1530" s="25" t="str">
        <f aca="false">IF(F1530="","",SUMIFS($D$2:$D$3001,$F$2:$F$3001,F1530))</f>
        <v/>
      </c>
      <c r="M1530" s="23" t="str">
        <f aca="false">IF(A1530="","",IF(E1530="","Uncategorized",IF(I1530="Unknown","Unknown category",IF(AND(I1530="Transfer",F1530=""),"Transfer needs ID",IF(AND(F1530&lt;&gt;"",ABS(N(L1530))&gt;0.009),"Unmatched transfer",IF(AND(LEFT(E1530,6)="Rental",K1530="Household"),"Rental row needs property",""))))))</f>
        <v/>
      </c>
    </row>
    <row r="1531" customFormat="false" ht="15" hidden="false" customHeight="false" outlineLevel="0" collapsed="false">
      <c r="A1531" s="21"/>
      <c r="D1531" s="22"/>
      <c r="I1531" s="23" t="str">
        <f aca="false">IF(E1531="","",IFERROR(INDEX(Categories!$A$2:$A$200,MATCH(E1531,Categories!$B$2:$B$200,0)),"Unknown"))</f>
        <v/>
      </c>
      <c r="J1531" s="24" t="str">
        <f aca="false">IF(A1531="","",DATE(YEAR(A1531),MONTH(A1531),1))</f>
        <v/>
      </c>
      <c r="K1531" s="23" t="str">
        <f aca="false">IF(A1531="","",IF(G1531&lt;&gt;"",G1531,IFERROR(INDEX(Accounts!$D$2:$D$40,MATCH(B1531,Accounts!$A$2:$A$40,0)),"Household")))</f>
        <v/>
      </c>
      <c r="L1531" s="25" t="str">
        <f aca="false">IF(F1531="","",SUMIFS($D$2:$D$3001,$F$2:$F$3001,F1531))</f>
        <v/>
      </c>
      <c r="M1531" s="23" t="str">
        <f aca="false">IF(A1531="","",IF(E1531="","Uncategorized",IF(I1531="Unknown","Unknown category",IF(AND(I1531="Transfer",F1531=""),"Transfer needs ID",IF(AND(F1531&lt;&gt;"",ABS(N(L1531))&gt;0.009),"Unmatched transfer",IF(AND(LEFT(E1531,6)="Rental",K1531="Household"),"Rental row needs property",""))))))</f>
        <v/>
      </c>
    </row>
    <row r="1532" customFormat="false" ht="15" hidden="false" customHeight="false" outlineLevel="0" collapsed="false">
      <c r="A1532" s="21"/>
      <c r="D1532" s="22"/>
      <c r="I1532" s="23" t="str">
        <f aca="false">IF(E1532="","",IFERROR(INDEX(Categories!$A$2:$A$200,MATCH(E1532,Categories!$B$2:$B$200,0)),"Unknown"))</f>
        <v/>
      </c>
      <c r="J1532" s="24" t="str">
        <f aca="false">IF(A1532="","",DATE(YEAR(A1532),MONTH(A1532),1))</f>
        <v/>
      </c>
      <c r="K1532" s="23" t="str">
        <f aca="false">IF(A1532="","",IF(G1532&lt;&gt;"",G1532,IFERROR(INDEX(Accounts!$D$2:$D$40,MATCH(B1532,Accounts!$A$2:$A$40,0)),"Household")))</f>
        <v/>
      </c>
      <c r="L1532" s="25" t="str">
        <f aca="false">IF(F1532="","",SUMIFS($D$2:$D$3001,$F$2:$F$3001,F1532))</f>
        <v/>
      </c>
      <c r="M1532" s="23" t="str">
        <f aca="false">IF(A1532="","",IF(E1532="","Uncategorized",IF(I1532="Unknown","Unknown category",IF(AND(I1532="Transfer",F1532=""),"Transfer needs ID",IF(AND(F1532&lt;&gt;"",ABS(N(L1532))&gt;0.009),"Unmatched transfer",IF(AND(LEFT(E1532,6)="Rental",K1532="Household"),"Rental row needs property",""))))))</f>
        <v/>
      </c>
    </row>
    <row r="1533" customFormat="false" ht="15" hidden="false" customHeight="false" outlineLevel="0" collapsed="false">
      <c r="A1533" s="21"/>
      <c r="D1533" s="22"/>
      <c r="I1533" s="23" t="str">
        <f aca="false">IF(E1533="","",IFERROR(INDEX(Categories!$A$2:$A$200,MATCH(E1533,Categories!$B$2:$B$200,0)),"Unknown"))</f>
        <v/>
      </c>
      <c r="J1533" s="24" t="str">
        <f aca="false">IF(A1533="","",DATE(YEAR(A1533),MONTH(A1533),1))</f>
        <v/>
      </c>
      <c r="K1533" s="23" t="str">
        <f aca="false">IF(A1533="","",IF(G1533&lt;&gt;"",G1533,IFERROR(INDEX(Accounts!$D$2:$D$40,MATCH(B1533,Accounts!$A$2:$A$40,0)),"Household")))</f>
        <v/>
      </c>
      <c r="L1533" s="25" t="str">
        <f aca="false">IF(F1533="","",SUMIFS($D$2:$D$3001,$F$2:$F$3001,F1533))</f>
        <v/>
      </c>
      <c r="M1533" s="23" t="str">
        <f aca="false">IF(A1533="","",IF(E1533="","Uncategorized",IF(I1533="Unknown","Unknown category",IF(AND(I1533="Transfer",F1533=""),"Transfer needs ID",IF(AND(F1533&lt;&gt;"",ABS(N(L1533))&gt;0.009),"Unmatched transfer",IF(AND(LEFT(E1533,6)="Rental",K1533="Household"),"Rental row needs property",""))))))</f>
        <v/>
      </c>
    </row>
    <row r="1534" customFormat="false" ht="15" hidden="false" customHeight="false" outlineLevel="0" collapsed="false">
      <c r="A1534" s="21"/>
      <c r="D1534" s="22"/>
      <c r="I1534" s="23" t="str">
        <f aca="false">IF(E1534="","",IFERROR(INDEX(Categories!$A$2:$A$200,MATCH(E1534,Categories!$B$2:$B$200,0)),"Unknown"))</f>
        <v/>
      </c>
      <c r="J1534" s="24" t="str">
        <f aca="false">IF(A1534="","",DATE(YEAR(A1534),MONTH(A1534),1))</f>
        <v/>
      </c>
      <c r="K1534" s="23" t="str">
        <f aca="false">IF(A1534="","",IF(G1534&lt;&gt;"",G1534,IFERROR(INDEX(Accounts!$D$2:$D$40,MATCH(B1534,Accounts!$A$2:$A$40,0)),"Household")))</f>
        <v/>
      </c>
      <c r="L1534" s="25" t="str">
        <f aca="false">IF(F1534="","",SUMIFS($D$2:$D$3001,$F$2:$F$3001,F1534))</f>
        <v/>
      </c>
      <c r="M1534" s="23" t="str">
        <f aca="false">IF(A1534="","",IF(E1534="","Uncategorized",IF(I1534="Unknown","Unknown category",IF(AND(I1534="Transfer",F1534=""),"Transfer needs ID",IF(AND(F1534&lt;&gt;"",ABS(N(L1534))&gt;0.009),"Unmatched transfer",IF(AND(LEFT(E1534,6)="Rental",K1534="Household"),"Rental row needs property",""))))))</f>
        <v/>
      </c>
    </row>
    <row r="1535" customFormat="false" ht="15" hidden="false" customHeight="false" outlineLevel="0" collapsed="false">
      <c r="A1535" s="21"/>
      <c r="D1535" s="22"/>
      <c r="I1535" s="23" t="str">
        <f aca="false">IF(E1535="","",IFERROR(INDEX(Categories!$A$2:$A$200,MATCH(E1535,Categories!$B$2:$B$200,0)),"Unknown"))</f>
        <v/>
      </c>
      <c r="J1535" s="24" t="str">
        <f aca="false">IF(A1535="","",DATE(YEAR(A1535),MONTH(A1535),1))</f>
        <v/>
      </c>
      <c r="K1535" s="23" t="str">
        <f aca="false">IF(A1535="","",IF(G1535&lt;&gt;"",G1535,IFERROR(INDEX(Accounts!$D$2:$D$40,MATCH(B1535,Accounts!$A$2:$A$40,0)),"Household")))</f>
        <v/>
      </c>
      <c r="L1535" s="25" t="str">
        <f aca="false">IF(F1535="","",SUMIFS($D$2:$D$3001,$F$2:$F$3001,F1535))</f>
        <v/>
      </c>
      <c r="M1535" s="23" t="str">
        <f aca="false">IF(A1535="","",IF(E1535="","Uncategorized",IF(I1535="Unknown","Unknown category",IF(AND(I1535="Transfer",F1535=""),"Transfer needs ID",IF(AND(F1535&lt;&gt;"",ABS(N(L1535))&gt;0.009),"Unmatched transfer",IF(AND(LEFT(E1535,6)="Rental",K1535="Household"),"Rental row needs property",""))))))</f>
        <v/>
      </c>
    </row>
    <row r="1536" customFormat="false" ht="15" hidden="false" customHeight="false" outlineLevel="0" collapsed="false">
      <c r="A1536" s="21"/>
      <c r="D1536" s="22"/>
      <c r="I1536" s="23" t="str">
        <f aca="false">IF(E1536="","",IFERROR(INDEX(Categories!$A$2:$A$200,MATCH(E1536,Categories!$B$2:$B$200,0)),"Unknown"))</f>
        <v/>
      </c>
      <c r="J1536" s="24" t="str">
        <f aca="false">IF(A1536="","",DATE(YEAR(A1536),MONTH(A1536),1))</f>
        <v/>
      </c>
      <c r="K1536" s="23" t="str">
        <f aca="false">IF(A1536="","",IF(G1536&lt;&gt;"",G1536,IFERROR(INDEX(Accounts!$D$2:$D$40,MATCH(B1536,Accounts!$A$2:$A$40,0)),"Household")))</f>
        <v/>
      </c>
      <c r="L1536" s="25" t="str">
        <f aca="false">IF(F1536="","",SUMIFS($D$2:$D$3001,$F$2:$F$3001,F1536))</f>
        <v/>
      </c>
      <c r="M1536" s="23" t="str">
        <f aca="false">IF(A1536="","",IF(E1536="","Uncategorized",IF(I1536="Unknown","Unknown category",IF(AND(I1536="Transfer",F1536=""),"Transfer needs ID",IF(AND(F1536&lt;&gt;"",ABS(N(L1536))&gt;0.009),"Unmatched transfer",IF(AND(LEFT(E1536,6)="Rental",K1536="Household"),"Rental row needs property",""))))))</f>
        <v/>
      </c>
    </row>
    <row r="1537" customFormat="false" ht="15" hidden="false" customHeight="false" outlineLevel="0" collapsed="false">
      <c r="A1537" s="21"/>
      <c r="D1537" s="22"/>
      <c r="I1537" s="23" t="str">
        <f aca="false">IF(E1537="","",IFERROR(INDEX(Categories!$A$2:$A$200,MATCH(E1537,Categories!$B$2:$B$200,0)),"Unknown"))</f>
        <v/>
      </c>
      <c r="J1537" s="24" t="str">
        <f aca="false">IF(A1537="","",DATE(YEAR(A1537),MONTH(A1537),1))</f>
        <v/>
      </c>
      <c r="K1537" s="23" t="str">
        <f aca="false">IF(A1537="","",IF(G1537&lt;&gt;"",G1537,IFERROR(INDEX(Accounts!$D$2:$D$40,MATCH(B1537,Accounts!$A$2:$A$40,0)),"Household")))</f>
        <v/>
      </c>
      <c r="L1537" s="25" t="str">
        <f aca="false">IF(F1537="","",SUMIFS($D$2:$D$3001,$F$2:$F$3001,F1537))</f>
        <v/>
      </c>
      <c r="M1537" s="23" t="str">
        <f aca="false">IF(A1537="","",IF(E1537="","Uncategorized",IF(I1537="Unknown","Unknown category",IF(AND(I1537="Transfer",F1537=""),"Transfer needs ID",IF(AND(F1537&lt;&gt;"",ABS(N(L1537))&gt;0.009),"Unmatched transfer",IF(AND(LEFT(E1537,6)="Rental",K1537="Household"),"Rental row needs property",""))))))</f>
        <v/>
      </c>
    </row>
    <row r="1538" customFormat="false" ht="15" hidden="false" customHeight="false" outlineLevel="0" collapsed="false">
      <c r="A1538" s="21"/>
      <c r="D1538" s="22"/>
      <c r="I1538" s="23" t="str">
        <f aca="false">IF(E1538="","",IFERROR(INDEX(Categories!$A$2:$A$200,MATCH(E1538,Categories!$B$2:$B$200,0)),"Unknown"))</f>
        <v/>
      </c>
      <c r="J1538" s="24" t="str">
        <f aca="false">IF(A1538="","",DATE(YEAR(A1538),MONTH(A1538),1))</f>
        <v/>
      </c>
      <c r="K1538" s="23" t="str">
        <f aca="false">IF(A1538="","",IF(G1538&lt;&gt;"",G1538,IFERROR(INDEX(Accounts!$D$2:$D$40,MATCH(B1538,Accounts!$A$2:$A$40,0)),"Household")))</f>
        <v/>
      </c>
      <c r="L1538" s="25" t="str">
        <f aca="false">IF(F1538="","",SUMIFS($D$2:$D$3001,$F$2:$F$3001,F1538))</f>
        <v/>
      </c>
      <c r="M1538" s="23" t="str">
        <f aca="false">IF(A1538="","",IF(E1538="","Uncategorized",IF(I1538="Unknown","Unknown category",IF(AND(I1538="Transfer",F1538=""),"Transfer needs ID",IF(AND(F1538&lt;&gt;"",ABS(N(L1538))&gt;0.009),"Unmatched transfer",IF(AND(LEFT(E1538,6)="Rental",K1538="Household"),"Rental row needs property",""))))))</f>
        <v/>
      </c>
    </row>
    <row r="1539" customFormat="false" ht="15" hidden="false" customHeight="false" outlineLevel="0" collapsed="false">
      <c r="A1539" s="21"/>
      <c r="D1539" s="22"/>
      <c r="I1539" s="23" t="str">
        <f aca="false">IF(E1539="","",IFERROR(INDEX(Categories!$A$2:$A$200,MATCH(E1539,Categories!$B$2:$B$200,0)),"Unknown"))</f>
        <v/>
      </c>
      <c r="J1539" s="24" t="str">
        <f aca="false">IF(A1539="","",DATE(YEAR(A1539),MONTH(A1539),1))</f>
        <v/>
      </c>
      <c r="K1539" s="23" t="str">
        <f aca="false">IF(A1539="","",IF(G1539&lt;&gt;"",G1539,IFERROR(INDEX(Accounts!$D$2:$D$40,MATCH(B1539,Accounts!$A$2:$A$40,0)),"Household")))</f>
        <v/>
      </c>
      <c r="L1539" s="25" t="str">
        <f aca="false">IF(F1539="","",SUMIFS($D$2:$D$3001,$F$2:$F$3001,F1539))</f>
        <v/>
      </c>
      <c r="M1539" s="23" t="str">
        <f aca="false">IF(A1539="","",IF(E1539="","Uncategorized",IF(I1539="Unknown","Unknown category",IF(AND(I1539="Transfer",F1539=""),"Transfer needs ID",IF(AND(F1539&lt;&gt;"",ABS(N(L1539))&gt;0.009),"Unmatched transfer",IF(AND(LEFT(E1539,6)="Rental",K1539="Household"),"Rental row needs property",""))))))</f>
        <v/>
      </c>
    </row>
    <row r="1540" customFormat="false" ht="15" hidden="false" customHeight="false" outlineLevel="0" collapsed="false">
      <c r="A1540" s="21"/>
      <c r="D1540" s="22"/>
      <c r="I1540" s="23" t="str">
        <f aca="false">IF(E1540="","",IFERROR(INDEX(Categories!$A$2:$A$200,MATCH(E1540,Categories!$B$2:$B$200,0)),"Unknown"))</f>
        <v/>
      </c>
      <c r="J1540" s="24" t="str">
        <f aca="false">IF(A1540="","",DATE(YEAR(A1540),MONTH(A1540),1))</f>
        <v/>
      </c>
      <c r="K1540" s="23" t="str">
        <f aca="false">IF(A1540="","",IF(G1540&lt;&gt;"",G1540,IFERROR(INDEX(Accounts!$D$2:$D$40,MATCH(B1540,Accounts!$A$2:$A$40,0)),"Household")))</f>
        <v/>
      </c>
      <c r="L1540" s="25" t="str">
        <f aca="false">IF(F1540="","",SUMIFS($D$2:$D$3001,$F$2:$F$3001,F1540))</f>
        <v/>
      </c>
      <c r="M1540" s="23" t="str">
        <f aca="false">IF(A1540="","",IF(E1540="","Uncategorized",IF(I1540="Unknown","Unknown category",IF(AND(I1540="Transfer",F1540=""),"Transfer needs ID",IF(AND(F1540&lt;&gt;"",ABS(N(L1540))&gt;0.009),"Unmatched transfer",IF(AND(LEFT(E1540,6)="Rental",K1540="Household"),"Rental row needs property",""))))))</f>
        <v/>
      </c>
    </row>
    <row r="1541" customFormat="false" ht="15" hidden="false" customHeight="false" outlineLevel="0" collapsed="false">
      <c r="A1541" s="21"/>
      <c r="D1541" s="22"/>
      <c r="I1541" s="23" t="str">
        <f aca="false">IF(E1541="","",IFERROR(INDEX(Categories!$A$2:$A$200,MATCH(E1541,Categories!$B$2:$B$200,0)),"Unknown"))</f>
        <v/>
      </c>
      <c r="J1541" s="24" t="str">
        <f aca="false">IF(A1541="","",DATE(YEAR(A1541),MONTH(A1541),1))</f>
        <v/>
      </c>
      <c r="K1541" s="23" t="str">
        <f aca="false">IF(A1541="","",IF(G1541&lt;&gt;"",G1541,IFERROR(INDEX(Accounts!$D$2:$D$40,MATCH(B1541,Accounts!$A$2:$A$40,0)),"Household")))</f>
        <v/>
      </c>
      <c r="L1541" s="25" t="str">
        <f aca="false">IF(F1541="","",SUMIFS($D$2:$D$3001,$F$2:$F$3001,F1541))</f>
        <v/>
      </c>
      <c r="M1541" s="23" t="str">
        <f aca="false">IF(A1541="","",IF(E1541="","Uncategorized",IF(I1541="Unknown","Unknown category",IF(AND(I1541="Transfer",F1541=""),"Transfer needs ID",IF(AND(F1541&lt;&gt;"",ABS(N(L1541))&gt;0.009),"Unmatched transfer",IF(AND(LEFT(E1541,6)="Rental",K1541="Household"),"Rental row needs property",""))))))</f>
        <v/>
      </c>
    </row>
    <row r="1542" customFormat="false" ht="15" hidden="false" customHeight="false" outlineLevel="0" collapsed="false">
      <c r="A1542" s="21"/>
      <c r="D1542" s="22"/>
      <c r="I1542" s="23" t="str">
        <f aca="false">IF(E1542="","",IFERROR(INDEX(Categories!$A$2:$A$200,MATCH(E1542,Categories!$B$2:$B$200,0)),"Unknown"))</f>
        <v/>
      </c>
      <c r="J1542" s="24" t="str">
        <f aca="false">IF(A1542="","",DATE(YEAR(A1542),MONTH(A1542),1))</f>
        <v/>
      </c>
      <c r="K1542" s="23" t="str">
        <f aca="false">IF(A1542="","",IF(G1542&lt;&gt;"",G1542,IFERROR(INDEX(Accounts!$D$2:$D$40,MATCH(B1542,Accounts!$A$2:$A$40,0)),"Household")))</f>
        <v/>
      </c>
      <c r="L1542" s="25" t="str">
        <f aca="false">IF(F1542="","",SUMIFS($D$2:$D$3001,$F$2:$F$3001,F1542))</f>
        <v/>
      </c>
      <c r="M1542" s="23" t="str">
        <f aca="false">IF(A1542="","",IF(E1542="","Uncategorized",IF(I1542="Unknown","Unknown category",IF(AND(I1542="Transfer",F1542=""),"Transfer needs ID",IF(AND(F1542&lt;&gt;"",ABS(N(L1542))&gt;0.009),"Unmatched transfer",IF(AND(LEFT(E1542,6)="Rental",K1542="Household"),"Rental row needs property",""))))))</f>
        <v/>
      </c>
    </row>
    <row r="1543" customFormat="false" ht="15" hidden="false" customHeight="false" outlineLevel="0" collapsed="false">
      <c r="A1543" s="21"/>
      <c r="D1543" s="22"/>
      <c r="I1543" s="23" t="str">
        <f aca="false">IF(E1543="","",IFERROR(INDEX(Categories!$A$2:$A$200,MATCH(E1543,Categories!$B$2:$B$200,0)),"Unknown"))</f>
        <v/>
      </c>
      <c r="J1543" s="24" t="str">
        <f aca="false">IF(A1543="","",DATE(YEAR(A1543),MONTH(A1543),1))</f>
        <v/>
      </c>
      <c r="K1543" s="23" t="str">
        <f aca="false">IF(A1543="","",IF(G1543&lt;&gt;"",G1543,IFERROR(INDEX(Accounts!$D$2:$D$40,MATCH(B1543,Accounts!$A$2:$A$40,0)),"Household")))</f>
        <v/>
      </c>
      <c r="L1543" s="25" t="str">
        <f aca="false">IF(F1543="","",SUMIFS($D$2:$D$3001,$F$2:$F$3001,F1543))</f>
        <v/>
      </c>
      <c r="M1543" s="23" t="str">
        <f aca="false">IF(A1543="","",IF(E1543="","Uncategorized",IF(I1543="Unknown","Unknown category",IF(AND(I1543="Transfer",F1543=""),"Transfer needs ID",IF(AND(F1543&lt;&gt;"",ABS(N(L1543))&gt;0.009),"Unmatched transfer",IF(AND(LEFT(E1543,6)="Rental",K1543="Household"),"Rental row needs property",""))))))</f>
        <v/>
      </c>
    </row>
    <row r="1544" customFormat="false" ht="15" hidden="false" customHeight="false" outlineLevel="0" collapsed="false">
      <c r="A1544" s="21"/>
      <c r="D1544" s="22"/>
      <c r="I1544" s="23" t="str">
        <f aca="false">IF(E1544="","",IFERROR(INDEX(Categories!$A$2:$A$200,MATCH(E1544,Categories!$B$2:$B$200,0)),"Unknown"))</f>
        <v/>
      </c>
      <c r="J1544" s="24" t="str">
        <f aca="false">IF(A1544="","",DATE(YEAR(A1544),MONTH(A1544),1))</f>
        <v/>
      </c>
      <c r="K1544" s="23" t="str">
        <f aca="false">IF(A1544="","",IF(G1544&lt;&gt;"",G1544,IFERROR(INDEX(Accounts!$D$2:$D$40,MATCH(B1544,Accounts!$A$2:$A$40,0)),"Household")))</f>
        <v/>
      </c>
      <c r="L1544" s="25" t="str">
        <f aca="false">IF(F1544="","",SUMIFS($D$2:$D$3001,$F$2:$F$3001,F1544))</f>
        <v/>
      </c>
      <c r="M1544" s="23" t="str">
        <f aca="false">IF(A1544="","",IF(E1544="","Uncategorized",IF(I1544="Unknown","Unknown category",IF(AND(I1544="Transfer",F1544=""),"Transfer needs ID",IF(AND(F1544&lt;&gt;"",ABS(N(L1544))&gt;0.009),"Unmatched transfer",IF(AND(LEFT(E1544,6)="Rental",K1544="Household"),"Rental row needs property",""))))))</f>
        <v/>
      </c>
    </row>
    <row r="1545" customFormat="false" ht="15" hidden="false" customHeight="false" outlineLevel="0" collapsed="false">
      <c r="A1545" s="21"/>
      <c r="D1545" s="22"/>
      <c r="I1545" s="23" t="str">
        <f aca="false">IF(E1545="","",IFERROR(INDEX(Categories!$A$2:$A$200,MATCH(E1545,Categories!$B$2:$B$200,0)),"Unknown"))</f>
        <v/>
      </c>
      <c r="J1545" s="24" t="str">
        <f aca="false">IF(A1545="","",DATE(YEAR(A1545),MONTH(A1545),1))</f>
        <v/>
      </c>
      <c r="K1545" s="23" t="str">
        <f aca="false">IF(A1545="","",IF(G1545&lt;&gt;"",G1545,IFERROR(INDEX(Accounts!$D$2:$D$40,MATCH(B1545,Accounts!$A$2:$A$40,0)),"Household")))</f>
        <v/>
      </c>
      <c r="L1545" s="25" t="str">
        <f aca="false">IF(F1545="","",SUMIFS($D$2:$D$3001,$F$2:$F$3001,F1545))</f>
        <v/>
      </c>
      <c r="M1545" s="23" t="str">
        <f aca="false">IF(A1545="","",IF(E1545="","Uncategorized",IF(I1545="Unknown","Unknown category",IF(AND(I1545="Transfer",F1545=""),"Transfer needs ID",IF(AND(F1545&lt;&gt;"",ABS(N(L1545))&gt;0.009),"Unmatched transfer",IF(AND(LEFT(E1545,6)="Rental",K1545="Household"),"Rental row needs property",""))))))</f>
        <v/>
      </c>
    </row>
    <row r="1546" customFormat="false" ht="15" hidden="false" customHeight="false" outlineLevel="0" collapsed="false">
      <c r="A1546" s="21"/>
      <c r="D1546" s="22"/>
      <c r="I1546" s="23" t="str">
        <f aca="false">IF(E1546="","",IFERROR(INDEX(Categories!$A$2:$A$200,MATCH(E1546,Categories!$B$2:$B$200,0)),"Unknown"))</f>
        <v/>
      </c>
      <c r="J1546" s="24" t="str">
        <f aca="false">IF(A1546="","",DATE(YEAR(A1546),MONTH(A1546),1))</f>
        <v/>
      </c>
      <c r="K1546" s="23" t="str">
        <f aca="false">IF(A1546="","",IF(G1546&lt;&gt;"",G1546,IFERROR(INDEX(Accounts!$D$2:$D$40,MATCH(B1546,Accounts!$A$2:$A$40,0)),"Household")))</f>
        <v/>
      </c>
      <c r="L1546" s="25" t="str">
        <f aca="false">IF(F1546="","",SUMIFS($D$2:$D$3001,$F$2:$F$3001,F1546))</f>
        <v/>
      </c>
      <c r="M1546" s="23" t="str">
        <f aca="false">IF(A1546="","",IF(E1546="","Uncategorized",IF(I1546="Unknown","Unknown category",IF(AND(I1546="Transfer",F1546=""),"Transfer needs ID",IF(AND(F1546&lt;&gt;"",ABS(N(L1546))&gt;0.009),"Unmatched transfer",IF(AND(LEFT(E1546,6)="Rental",K1546="Household"),"Rental row needs property",""))))))</f>
        <v/>
      </c>
    </row>
    <row r="1547" customFormat="false" ht="15" hidden="false" customHeight="false" outlineLevel="0" collapsed="false">
      <c r="A1547" s="21"/>
      <c r="D1547" s="22"/>
      <c r="I1547" s="23" t="str">
        <f aca="false">IF(E1547="","",IFERROR(INDEX(Categories!$A$2:$A$200,MATCH(E1547,Categories!$B$2:$B$200,0)),"Unknown"))</f>
        <v/>
      </c>
      <c r="J1547" s="24" t="str">
        <f aca="false">IF(A1547="","",DATE(YEAR(A1547),MONTH(A1547),1))</f>
        <v/>
      </c>
      <c r="K1547" s="23" t="str">
        <f aca="false">IF(A1547="","",IF(G1547&lt;&gt;"",G1547,IFERROR(INDEX(Accounts!$D$2:$D$40,MATCH(B1547,Accounts!$A$2:$A$40,0)),"Household")))</f>
        <v/>
      </c>
      <c r="L1547" s="25" t="str">
        <f aca="false">IF(F1547="","",SUMIFS($D$2:$D$3001,$F$2:$F$3001,F1547))</f>
        <v/>
      </c>
      <c r="M1547" s="23" t="str">
        <f aca="false">IF(A1547="","",IF(E1547="","Uncategorized",IF(I1547="Unknown","Unknown category",IF(AND(I1547="Transfer",F1547=""),"Transfer needs ID",IF(AND(F1547&lt;&gt;"",ABS(N(L1547))&gt;0.009),"Unmatched transfer",IF(AND(LEFT(E1547,6)="Rental",K1547="Household"),"Rental row needs property",""))))))</f>
        <v/>
      </c>
    </row>
    <row r="1548" customFormat="false" ht="15" hidden="false" customHeight="false" outlineLevel="0" collapsed="false">
      <c r="A1548" s="21"/>
      <c r="D1548" s="22"/>
      <c r="I1548" s="23" t="str">
        <f aca="false">IF(E1548="","",IFERROR(INDEX(Categories!$A$2:$A$200,MATCH(E1548,Categories!$B$2:$B$200,0)),"Unknown"))</f>
        <v/>
      </c>
      <c r="J1548" s="24" t="str">
        <f aca="false">IF(A1548="","",DATE(YEAR(A1548),MONTH(A1548),1))</f>
        <v/>
      </c>
      <c r="K1548" s="23" t="str">
        <f aca="false">IF(A1548="","",IF(G1548&lt;&gt;"",G1548,IFERROR(INDEX(Accounts!$D$2:$D$40,MATCH(B1548,Accounts!$A$2:$A$40,0)),"Household")))</f>
        <v/>
      </c>
      <c r="L1548" s="25" t="str">
        <f aca="false">IF(F1548="","",SUMIFS($D$2:$D$3001,$F$2:$F$3001,F1548))</f>
        <v/>
      </c>
      <c r="M1548" s="23" t="str">
        <f aca="false">IF(A1548="","",IF(E1548="","Uncategorized",IF(I1548="Unknown","Unknown category",IF(AND(I1548="Transfer",F1548=""),"Transfer needs ID",IF(AND(F1548&lt;&gt;"",ABS(N(L1548))&gt;0.009),"Unmatched transfer",IF(AND(LEFT(E1548,6)="Rental",K1548="Household"),"Rental row needs property",""))))))</f>
        <v/>
      </c>
    </row>
    <row r="1549" customFormat="false" ht="15" hidden="false" customHeight="false" outlineLevel="0" collapsed="false">
      <c r="A1549" s="21"/>
      <c r="D1549" s="22"/>
      <c r="I1549" s="23" t="str">
        <f aca="false">IF(E1549="","",IFERROR(INDEX(Categories!$A$2:$A$200,MATCH(E1549,Categories!$B$2:$B$200,0)),"Unknown"))</f>
        <v/>
      </c>
      <c r="J1549" s="24" t="str">
        <f aca="false">IF(A1549="","",DATE(YEAR(A1549),MONTH(A1549),1))</f>
        <v/>
      </c>
      <c r="K1549" s="23" t="str">
        <f aca="false">IF(A1549="","",IF(G1549&lt;&gt;"",G1549,IFERROR(INDEX(Accounts!$D$2:$D$40,MATCH(B1549,Accounts!$A$2:$A$40,0)),"Household")))</f>
        <v/>
      </c>
      <c r="L1549" s="25" t="str">
        <f aca="false">IF(F1549="","",SUMIFS($D$2:$D$3001,$F$2:$F$3001,F1549))</f>
        <v/>
      </c>
      <c r="M1549" s="23" t="str">
        <f aca="false">IF(A1549="","",IF(E1549="","Uncategorized",IF(I1549="Unknown","Unknown category",IF(AND(I1549="Transfer",F1549=""),"Transfer needs ID",IF(AND(F1549&lt;&gt;"",ABS(N(L1549))&gt;0.009),"Unmatched transfer",IF(AND(LEFT(E1549,6)="Rental",K1549="Household"),"Rental row needs property",""))))))</f>
        <v/>
      </c>
    </row>
    <row r="1550" customFormat="false" ht="15" hidden="false" customHeight="false" outlineLevel="0" collapsed="false">
      <c r="A1550" s="21"/>
      <c r="D1550" s="22"/>
      <c r="I1550" s="23" t="str">
        <f aca="false">IF(E1550="","",IFERROR(INDEX(Categories!$A$2:$A$200,MATCH(E1550,Categories!$B$2:$B$200,0)),"Unknown"))</f>
        <v/>
      </c>
      <c r="J1550" s="24" t="str">
        <f aca="false">IF(A1550="","",DATE(YEAR(A1550),MONTH(A1550),1))</f>
        <v/>
      </c>
      <c r="K1550" s="23" t="str">
        <f aca="false">IF(A1550="","",IF(G1550&lt;&gt;"",G1550,IFERROR(INDEX(Accounts!$D$2:$D$40,MATCH(B1550,Accounts!$A$2:$A$40,0)),"Household")))</f>
        <v/>
      </c>
      <c r="L1550" s="25" t="str">
        <f aca="false">IF(F1550="","",SUMIFS($D$2:$D$3001,$F$2:$F$3001,F1550))</f>
        <v/>
      </c>
      <c r="M1550" s="23" t="str">
        <f aca="false">IF(A1550="","",IF(E1550="","Uncategorized",IF(I1550="Unknown","Unknown category",IF(AND(I1550="Transfer",F1550=""),"Transfer needs ID",IF(AND(F1550&lt;&gt;"",ABS(N(L1550))&gt;0.009),"Unmatched transfer",IF(AND(LEFT(E1550,6)="Rental",K1550="Household"),"Rental row needs property",""))))))</f>
        <v/>
      </c>
    </row>
    <row r="1551" customFormat="false" ht="15" hidden="false" customHeight="false" outlineLevel="0" collapsed="false">
      <c r="A1551" s="21"/>
      <c r="D1551" s="22"/>
      <c r="I1551" s="23" t="str">
        <f aca="false">IF(E1551="","",IFERROR(INDEX(Categories!$A$2:$A$200,MATCH(E1551,Categories!$B$2:$B$200,0)),"Unknown"))</f>
        <v/>
      </c>
      <c r="J1551" s="24" t="str">
        <f aca="false">IF(A1551="","",DATE(YEAR(A1551),MONTH(A1551),1))</f>
        <v/>
      </c>
      <c r="K1551" s="23" t="str">
        <f aca="false">IF(A1551="","",IF(G1551&lt;&gt;"",G1551,IFERROR(INDEX(Accounts!$D$2:$D$40,MATCH(B1551,Accounts!$A$2:$A$40,0)),"Household")))</f>
        <v/>
      </c>
      <c r="L1551" s="25" t="str">
        <f aca="false">IF(F1551="","",SUMIFS($D$2:$D$3001,$F$2:$F$3001,F1551))</f>
        <v/>
      </c>
      <c r="M1551" s="23" t="str">
        <f aca="false">IF(A1551="","",IF(E1551="","Uncategorized",IF(I1551="Unknown","Unknown category",IF(AND(I1551="Transfer",F1551=""),"Transfer needs ID",IF(AND(F1551&lt;&gt;"",ABS(N(L1551))&gt;0.009),"Unmatched transfer",IF(AND(LEFT(E1551,6)="Rental",K1551="Household"),"Rental row needs property",""))))))</f>
        <v/>
      </c>
    </row>
    <row r="1552" customFormat="false" ht="15" hidden="false" customHeight="false" outlineLevel="0" collapsed="false">
      <c r="A1552" s="21"/>
      <c r="D1552" s="22"/>
      <c r="I1552" s="23" t="str">
        <f aca="false">IF(E1552="","",IFERROR(INDEX(Categories!$A$2:$A$200,MATCH(E1552,Categories!$B$2:$B$200,0)),"Unknown"))</f>
        <v/>
      </c>
      <c r="J1552" s="24" t="str">
        <f aca="false">IF(A1552="","",DATE(YEAR(A1552),MONTH(A1552),1))</f>
        <v/>
      </c>
      <c r="K1552" s="23" t="str">
        <f aca="false">IF(A1552="","",IF(G1552&lt;&gt;"",G1552,IFERROR(INDEX(Accounts!$D$2:$D$40,MATCH(B1552,Accounts!$A$2:$A$40,0)),"Household")))</f>
        <v/>
      </c>
      <c r="L1552" s="25" t="str">
        <f aca="false">IF(F1552="","",SUMIFS($D$2:$D$3001,$F$2:$F$3001,F1552))</f>
        <v/>
      </c>
      <c r="M1552" s="23" t="str">
        <f aca="false">IF(A1552="","",IF(E1552="","Uncategorized",IF(I1552="Unknown","Unknown category",IF(AND(I1552="Transfer",F1552=""),"Transfer needs ID",IF(AND(F1552&lt;&gt;"",ABS(N(L1552))&gt;0.009),"Unmatched transfer",IF(AND(LEFT(E1552,6)="Rental",K1552="Household"),"Rental row needs property",""))))))</f>
        <v/>
      </c>
    </row>
    <row r="1553" customFormat="false" ht="15" hidden="false" customHeight="false" outlineLevel="0" collapsed="false">
      <c r="A1553" s="21"/>
      <c r="D1553" s="22"/>
      <c r="I1553" s="23" t="str">
        <f aca="false">IF(E1553="","",IFERROR(INDEX(Categories!$A$2:$A$200,MATCH(E1553,Categories!$B$2:$B$200,0)),"Unknown"))</f>
        <v/>
      </c>
      <c r="J1553" s="24" t="str">
        <f aca="false">IF(A1553="","",DATE(YEAR(A1553),MONTH(A1553),1))</f>
        <v/>
      </c>
      <c r="K1553" s="23" t="str">
        <f aca="false">IF(A1553="","",IF(G1553&lt;&gt;"",G1553,IFERROR(INDEX(Accounts!$D$2:$D$40,MATCH(B1553,Accounts!$A$2:$A$40,0)),"Household")))</f>
        <v/>
      </c>
      <c r="L1553" s="25" t="str">
        <f aca="false">IF(F1553="","",SUMIFS($D$2:$D$3001,$F$2:$F$3001,F1553))</f>
        <v/>
      </c>
      <c r="M1553" s="23" t="str">
        <f aca="false">IF(A1553="","",IF(E1553="","Uncategorized",IF(I1553="Unknown","Unknown category",IF(AND(I1553="Transfer",F1553=""),"Transfer needs ID",IF(AND(F1553&lt;&gt;"",ABS(N(L1553))&gt;0.009),"Unmatched transfer",IF(AND(LEFT(E1553,6)="Rental",K1553="Household"),"Rental row needs property",""))))))</f>
        <v/>
      </c>
    </row>
    <row r="1554" customFormat="false" ht="15" hidden="false" customHeight="false" outlineLevel="0" collapsed="false">
      <c r="A1554" s="21"/>
      <c r="D1554" s="22"/>
      <c r="I1554" s="23" t="str">
        <f aca="false">IF(E1554="","",IFERROR(INDEX(Categories!$A$2:$A$200,MATCH(E1554,Categories!$B$2:$B$200,0)),"Unknown"))</f>
        <v/>
      </c>
      <c r="J1554" s="24" t="str">
        <f aca="false">IF(A1554="","",DATE(YEAR(A1554),MONTH(A1554),1))</f>
        <v/>
      </c>
      <c r="K1554" s="23" t="str">
        <f aca="false">IF(A1554="","",IF(G1554&lt;&gt;"",G1554,IFERROR(INDEX(Accounts!$D$2:$D$40,MATCH(B1554,Accounts!$A$2:$A$40,0)),"Household")))</f>
        <v/>
      </c>
      <c r="L1554" s="25" t="str">
        <f aca="false">IF(F1554="","",SUMIFS($D$2:$D$3001,$F$2:$F$3001,F1554))</f>
        <v/>
      </c>
      <c r="M1554" s="23" t="str">
        <f aca="false">IF(A1554="","",IF(E1554="","Uncategorized",IF(I1554="Unknown","Unknown category",IF(AND(I1554="Transfer",F1554=""),"Transfer needs ID",IF(AND(F1554&lt;&gt;"",ABS(N(L1554))&gt;0.009),"Unmatched transfer",IF(AND(LEFT(E1554,6)="Rental",K1554="Household"),"Rental row needs property",""))))))</f>
        <v/>
      </c>
    </row>
    <row r="1555" customFormat="false" ht="15" hidden="false" customHeight="false" outlineLevel="0" collapsed="false">
      <c r="A1555" s="21"/>
      <c r="D1555" s="22"/>
      <c r="I1555" s="23" t="str">
        <f aca="false">IF(E1555="","",IFERROR(INDEX(Categories!$A$2:$A$200,MATCH(E1555,Categories!$B$2:$B$200,0)),"Unknown"))</f>
        <v/>
      </c>
      <c r="J1555" s="24" t="str">
        <f aca="false">IF(A1555="","",DATE(YEAR(A1555),MONTH(A1555),1))</f>
        <v/>
      </c>
      <c r="K1555" s="23" t="str">
        <f aca="false">IF(A1555="","",IF(G1555&lt;&gt;"",G1555,IFERROR(INDEX(Accounts!$D$2:$D$40,MATCH(B1555,Accounts!$A$2:$A$40,0)),"Household")))</f>
        <v/>
      </c>
      <c r="L1555" s="25" t="str">
        <f aca="false">IF(F1555="","",SUMIFS($D$2:$D$3001,$F$2:$F$3001,F1555))</f>
        <v/>
      </c>
      <c r="M1555" s="23" t="str">
        <f aca="false">IF(A1555="","",IF(E1555="","Uncategorized",IF(I1555="Unknown","Unknown category",IF(AND(I1555="Transfer",F1555=""),"Transfer needs ID",IF(AND(F1555&lt;&gt;"",ABS(N(L1555))&gt;0.009),"Unmatched transfer",IF(AND(LEFT(E1555,6)="Rental",K1555="Household"),"Rental row needs property",""))))))</f>
        <v/>
      </c>
    </row>
    <row r="1556" customFormat="false" ht="15" hidden="false" customHeight="false" outlineLevel="0" collapsed="false">
      <c r="A1556" s="21"/>
      <c r="D1556" s="22"/>
      <c r="I1556" s="23" t="str">
        <f aca="false">IF(E1556="","",IFERROR(INDEX(Categories!$A$2:$A$200,MATCH(E1556,Categories!$B$2:$B$200,0)),"Unknown"))</f>
        <v/>
      </c>
      <c r="J1556" s="24" t="str">
        <f aca="false">IF(A1556="","",DATE(YEAR(A1556),MONTH(A1556),1))</f>
        <v/>
      </c>
      <c r="K1556" s="23" t="str">
        <f aca="false">IF(A1556="","",IF(G1556&lt;&gt;"",G1556,IFERROR(INDEX(Accounts!$D$2:$D$40,MATCH(B1556,Accounts!$A$2:$A$40,0)),"Household")))</f>
        <v/>
      </c>
      <c r="L1556" s="25" t="str">
        <f aca="false">IF(F1556="","",SUMIFS($D$2:$D$3001,$F$2:$F$3001,F1556))</f>
        <v/>
      </c>
      <c r="M1556" s="23" t="str">
        <f aca="false">IF(A1556="","",IF(E1556="","Uncategorized",IF(I1556="Unknown","Unknown category",IF(AND(I1556="Transfer",F1556=""),"Transfer needs ID",IF(AND(F1556&lt;&gt;"",ABS(N(L1556))&gt;0.009),"Unmatched transfer",IF(AND(LEFT(E1556,6)="Rental",K1556="Household"),"Rental row needs property",""))))))</f>
        <v/>
      </c>
    </row>
    <row r="1557" customFormat="false" ht="15" hidden="false" customHeight="false" outlineLevel="0" collapsed="false">
      <c r="A1557" s="21"/>
      <c r="D1557" s="22"/>
      <c r="I1557" s="23" t="str">
        <f aca="false">IF(E1557="","",IFERROR(INDEX(Categories!$A$2:$A$200,MATCH(E1557,Categories!$B$2:$B$200,0)),"Unknown"))</f>
        <v/>
      </c>
      <c r="J1557" s="24" t="str">
        <f aca="false">IF(A1557="","",DATE(YEAR(A1557),MONTH(A1557),1))</f>
        <v/>
      </c>
      <c r="K1557" s="23" t="str">
        <f aca="false">IF(A1557="","",IF(G1557&lt;&gt;"",G1557,IFERROR(INDEX(Accounts!$D$2:$D$40,MATCH(B1557,Accounts!$A$2:$A$40,0)),"Household")))</f>
        <v/>
      </c>
      <c r="L1557" s="25" t="str">
        <f aca="false">IF(F1557="","",SUMIFS($D$2:$D$3001,$F$2:$F$3001,F1557))</f>
        <v/>
      </c>
      <c r="M1557" s="23" t="str">
        <f aca="false">IF(A1557="","",IF(E1557="","Uncategorized",IF(I1557="Unknown","Unknown category",IF(AND(I1557="Transfer",F1557=""),"Transfer needs ID",IF(AND(F1557&lt;&gt;"",ABS(N(L1557))&gt;0.009),"Unmatched transfer",IF(AND(LEFT(E1557,6)="Rental",K1557="Household"),"Rental row needs property",""))))))</f>
        <v/>
      </c>
    </row>
    <row r="1558" customFormat="false" ht="15" hidden="false" customHeight="false" outlineLevel="0" collapsed="false">
      <c r="A1558" s="21"/>
      <c r="D1558" s="22"/>
      <c r="I1558" s="23" t="str">
        <f aca="false">IF(E1558="","",IFERROR(INDEX(Categories!$A$2:$A$200,MATCH(E1558,Categories!$B$2:$B$200,0)),"Unknown"))</f>
        <v/>
      </c>
      <c r="J1558" s="24" t="str">
        <f aca="false">IF(A1558="","",DATE(YEAR(A1558),MONTH(A1558),1))</f>
        <v/>
      </c>
      <c r="K1558" s="23" t="str">
        <f aca="false">IF(A1558="","",IF(G1558&lt;&gt;"",G1558,IFERROR(INDEX(Accounts!$D$2:$D$40,MATCH(B1558,Accounts!$A$2:$A$40,0)),"Household")))</f>
        <v/>
      </c>
      <c r="L1558" s="25" t="str">
        <f aca="false">IF(F1558="","",SUMIFS($D$2:$D$3001,$F$2:$F$3001,F1558))</f>
        <v/>
      </c>
      <c r="M1558" s="23" t="str">
        <f aca="false">IF(A1558="","",IF(E1558="","Uncategorized",IF(I1558="Unknown","Unknown category",IF(AND(I1558="Transfer",F1558=""),"Transfer needs ID",IF(AND(F1558&lt;&gt;"",ABS(N(L1558))&gt;0.009),"Unmatched transfer",IF(AND(LEFT(E1558,6)="Rental",K1558="Household"),"Rental row needs property",""))))))</f>
        <v/>
      </c>
    </row>
    <row r="1559" customFormat="false" ht="15" hidden="false" customHeight="false" outlineLevel="0" collapsed="false">
      <c r="A1559" s="21"/>
      <c r="D1559" s="22"/>
      <c r="I1559" s="23" t="str">
        <f aca="false">IF(E1559="","",IFERROR(INDEX(Categories!$A$2:$A$200,MATCH(E1559,Categories!$B$2:$B$200,0)),"Unknown"))</f>
        <v/>
      </c>
      <c r="J1559" s="24" t="str">
        <f aca="false">IF(A1559="","",DATE(YEAR(A1559),MONTH(A1559),1))</f>
        <v/>
      </c>
      <c r="K1559" s="23" t="str">
        <f aca="false">IF(A1559="","",IF(G1559&lt;&gt;"",G1559,IFERROR(INDEX(Accounts!$D$2:$D$40,MATCH(B1559,Accounts!$A$2:$A$40,0)),"Household")))</f>
        <v/>
      </c>
      <c r="L1559" s="25" t="str">
        <f aca="false">IF(F1559="","",SUMIFS($D$2:$D$3001,$F$2:$F$3001,F1559))</f>
        <v/>
      </c>
      <c r="M1559" s="23" t="str">
        <f aca="false">IF(A1559="","",IF(E1559="","Uncategorized",IF(I1559="Unknown","Unknown category",IF(AND(I1559="Transfer",F1559=""),"Transfer needs ID",IF(AND(F1559&lt;&gt;"",ABS(N(L1559))&gt;0.009),"Unmatched transfer",IF(AND(LEFT(E1559,6)="Rental",K1559="Household"),"Rental row needs property",""))))))</f>
        <v/>
      </c>
    </row>
    <row r="1560" customFormat="false" ht="15" hidden="false" customHeight="false" outlineLevel="0" collapsed="false">
      <c r="A1560" s="21"/>
      <c r="D1560" s="22"/>
      <c r="I1560" s="23" t="str">
        <f aca="false">IF(E1560="","",IFERROR(INDEX(Categories!$A$2:$A$200,MATCH(E1560,Categories!$B$2:$B$200,0)),"Unknown"))</f>
        <v/>
      </c>
      <c r="J1560" s="24" t="str">
        <f aca="false">IF(A1560="","",DATE(YEAR(A1560),MONTH(A1560),1))</f>
        <v/>
      </c>
      <c r="K1560" s="23" t="str">
        <f aca="false">IF(A1560="","",IF(G1560&lt;&gt;"",G1560,IFERROR(INDEX(Accounts!$D$2:$D$40,MATCH(B1560,Accounts!$A$2:$A$40,0)),"Household")))</f>
        <v/>
      </c>
      <c r="L1560" s="25" t="str">
        <f aca="false">IF(F1560="","",SUMIFS($D$2:$D$3001,$F$2:$F$3001,F1560))</f>
        <v/>
      </c>
      <c r="M1560" s="23" t="str">
        <f aca="false">IF(A1560="","",IF(E1560="","Uncategorized",IF(I1560="Unknown","Unknown category",IF(AND(I1560="Transfer",F1560=""),"Transfer needs ID",IF(AND(F1560&lt;&gt;"",ABS(N(L1560))&gt;0.009),"Unmatched transfer",IF(AND(LEFT(E1560,6)="Rental",K1560="Household"),"Rental row needs property",""))))))</f>
        <v/>
      </c>
    </row>
    <row r="1561" customFormat="false" ht="15" hidden="false" customHeight="false" outlineLevel="0" collapsed="false">
      <c r="A1561" s="21"/>
      <c r="D1561" s="22"/>
      <c r="I1561" s="23" t="str">
        <f aca="false">IF(E1561="","",IFERROR(INDEX(Categories!$A$2:$A$200,MATCH(E1561,Categories!$B$2:$B$200,0)),"Unknown"))</f>
        <v/>
      </c>
      <c r="J1561" s="24" t="str">
        <f aca="false">IF(A1561="","",DATE(YEAR(A1561),MONTH(A1561),1))</f>
        <v/>
      </c>
      <c r="K1561" s="23" t="str">
        <f aca="false">IF(A1561="","",IF(G1561&lt;&gt;"",G1561,IFERROR(INDEX(Accounts!$D$2:$D$40,MATCH(B1561,Accounts!$A$2:$A$40,0)),"Household")))</f>
        <v/>
      </c>
      <c r="L1561" s="25" t="str">
        <f aca="false">IF(F1561="","",SUMIFS($D$2:$D$3001,$F$2:$F$3001,F1561))</f>
        <v/>
      </c>
      <c r="M1561" s="23" t="str">
        <f aca="false">IF(A1561="","",IF(E1561="","Uncategorized",IF(I1561="Unknown","Unknown category",IF(AND(I1561="Transfer",F1561=""),"Transfer needs ID",IF(AND(F1561&lt;&gt;"",ABS(N(L1561))&gt;0.009),"Unmatched transfer",IF(AND(LEFT(E1561,6)="Rental",K1561="Household"),"Rental row needs property",""))))))</f>
        <v/>
      </c>
    </row>
    <row r="1562" customFormat="false" ht="15" hidden="false" customHeight="false" outlineLevel="0" collapsed="false">
      <c r="A1562" s="21"/>
      <c r="D1562" s="22"/>
      <c r="I1562" s="23" t="str">
        <f aca="false">IF(E1562="","",IFERROR(INDEX(Categories!$A$2:$A$200,MATCH(E1562,Categories!$B$2:$B$200,0)),"Unknown"))</f>
        <v/>
      </c>
      <c r="J1562" s="24" t="str">
        <f aca="false">IF(A1562="","",DATE(YEAR(A1562),MONTH(A1562),1))</f>
        <v/>
      </c>
      <c r="K1562" s="23" t="str">
        <f aca="false">IF(A1562="","",IF(G1562&lt;&gt;"",G1562,IFERROR(INDEX(Accounts!$D$2:$D$40,MATCH(B1562,Accounts!$A$2:$A$40,0)),"Household")))</f>
        <v/>
      </c>
      <c r="L1562" s="25" t="str">
        <f aca="false">IF(F1562="","",SUMIFS($D$2:$D$3001,$F$2:$F$3001,F1562))</f>
        <v/>
      </c>
      <c r="M1562" s="23" t="str">
        <f aca="false">IF(A1562="","",IF(E1562="","Uncategorized",IF(I1562="Unknown","Unknown category",IF(AND(I1562="Transfer",F1562=""),"Transfer needs ID",IF(AND(F1562&lt;&gt;"",ABS(N(L1562))&gt;0.009),"Unmatched transfer",IF(AND(LEFT(E1562,6)="Rental",K1562="Household"),"Rental row needs property",""))))))</f>
        <v/>
      </c>
    </row>
    <row r="1563" customFormat="false" ht="15" hidden="false" customHeight="false" outlineLevel="0" collapsed="false">
      <c r="A1563" s="21"/>
      <c r="D1563" s="22"/>
      <c r="I1563" s="23" t="str">
        <f aca="false">IF(E1563="","",IFERROR(INDEX(Categories!$A$2:$A$200,MATCH(E1563,Categories!$B$2:$B$200,0)),"Unknown"))</f>
        <v/>
      </c>
      <c r="J1563" s="24" t="str">
        <f aca="false">IF(A1563="","",DATE(YEAR(A1563),MONTH(A1563),1))</f>
        <v/>
      </c>
      <c r="K1563" s="23" t="str">
        <f aca="false">IF(A1563="","",IF(G1563&lt;&gt;"",G1563,IFERROR(INDEX(Accounts!$D$2:$D$40,MATCH(B1563,Accounts!$A$2:$A$40,0)),"Household")))</f>
        <v/>
      </c>
      <c r="L1563" s="25" t="str">
        <f aca="false">IF(F1563="","",SUMIFS($D$2:$D$3001,$F$2:$F$3001,F1563))</f>
        <v/>
      </c>
      <c r="M1563" s="23" t="str">
        <f aca="false">IF(A1563="","",IF(E1563="","Uncategorized",IF(I1563="Unknown","Unknown category",IF(AND(I1563="Transfer",F1563=""),"Transfer needs ID",IF(AND(F1563&lt;&gt;"",ABS(N(L1563))&gt;0.009),"Unmatched transfer",IF(AND(LEFT(E1563,6)="Rental",K1563="Household"),"Rental row needs property",""))))))</f>
        <v/>
      </c>
    </row>
    <row r="1564" customFormat="false" ht="15" hidden="false" customHeight="false" outlineLevel="0" collapsed="false">
      <c r="A1564" s="21"/>
      <c r="D1564" s="22"/>
      <c r="I1564" s="23" t="str">
        <f aca="false">IF(E1564="","",IFERROR(INDEX(Categories!$A$2:$A$200,MATCH(E1564,Categories!$B$2:$B$200,0)),"Unknown"))</f>
        <v/>
      </c>
      <c r="J1564" s="24" t="str">
        <f aca="false">IF(A1564="","",DATE(YEAR(A1564),MONTH(A1564),1))</f>
        <v/>
      </c>
      <c r="K1564" s="23" t="str">
        <f aca="false">IF(A1564="","",IF(G1564&lt;&gt;"",G1564,IFERROR(INDEX(Accounts!$D$2:$D$40,MATCH(B1564,Accounts!$A$2:$A$40,0)),"Household")))</f>
        <v/>
      </c>
      <c r="L1564" s="25" t="str">
        <f aca="false">IF(F1564="","",SUMIFS($D$2:$D$3001,$F$2:$F$3001,F1564))</f>
        <v/>
      </c>
      <c r="M1564" s="23" t="str">
        <f aca="false">IF(A1564="","",IF(E1564="","Uncategorized",IF(I1564="Unknown","Unknown category",IF(AND(I1564="Transfer",F1564=""),"Transfer needs ID",IF(AND(F1564&lt;&gt;"",ABS(N(L1564))&gt;0.009),"Unmatched transfer",IF(AND(LEFT(E1564,6)="Rental",K1564="Household"),"Rental row needs property",""))))))</f>
        <v/>
      </c>
    </row>
    <row r="1565" customFormat="false" ht="15" hidden="false" customHeight="false" outlineLevel="0" collapsed="false">
      <c r="A1565" s="21"/>
      <c r="D1565" s="22"/>
      <c r="I1565" s="23" t="str">
        <f aca="false">IF(E1565="","",IFERROR(INDEX(Categories!$A$2:$A$200,MATCH(E1565,Categories!$B$2:$B$200,0)),"Unknown"))</f>
        <v/>
      </c>
      <c r="J1565" s="24" t="str">
        <f aca="false">IF(A1565="","",DATE(YEAR(A1565),MONTH(A1565),1))</f>
        <v/>
      </c>
      <c r="K1565" s="23" t="str">
        <f aca="false">IF(A1565="","",IF(G1565&lt;&gt;"",G1565,IFERROR(INDEX(Accounts!$D$2:$D$40,MATCH(B1565,Accounts!$A$2:$A$40,0)),"Household")))</f>
        <v/>
      </c>
      <c r="L1565" s="25" t="str">
        <f aca="false">IF(F1565="","",SUMIFS($D$2:$D$3001,$F$2:$F$3001,F1565))</f>
        <v/>
      </c>
      <c r="M1565" s="23" t="str">
        <f aca="false">IF(A1565="","",IF(E1565="","Uncategorized",IF(I1565="Unknown","Unknown category",IF(AND(I1565="Transfer",F1565=""),"Transfer needs ID",IF(AND(F1565&lt;&gt;"",ABS(N(L1565))&gt;0.009),"Unmatched transfer",IF(AND(LEFT(E1565,6)="Rental",K1565="Household"),"Rental row needs property",""))))))</f>
        <v/>
      </c>
    </row>
    <row r="1566" customFormat="false" ht="15" hidden="false" customHeight="false" outlineLevel="0" collapsed="false">
      <c r="A1566" s="21"/>
      <c r="D1566" s="22"/>
      <c r="I1566" s="23" t="str">
        <f aca="false">IF(E1566="","",IFERROR(INDEX(Categories!$A$2:$A$200,MATCH(E1566,Categories!$B$2:$B$200,0)),"Unknown"))</f>
        <v/>
      </c>
      <c r="J1566" s="24" t="str">
        <f aca="false">IF(A1566="","",DATE(YEAR(A1566),MONTH(A1566),1))</f>
        <v/>
      </c>
      <c r="K1566" s="23" t="str">
        <f aca="false">IF(A1566="","",IF(G1566&lt;&gt;"",G1566,IFERROR(INDEX(Accounts!$D$2:$D$40,MATCH(B1566,Accounts!$A$2:$A$40,0)),"Household")))</f>
        <v/>
      </c>
      <c r="L1566" s="25" t="str">
        <f aca="false">IF(F1566="","",SUMIFS($D$2:$D$3001,$F$2:$F$3001,F1566))</f>
        <v/>
      </c>
      <c r="M1566" s="23" t="str">
        <f aca="false">IF(A1566="","",IF(E1566="","Uncategorized",IF(I1566="Unknown","Unknown category",IF(AND(I1566="Transfer",F1566=""),"Transfer needs ID",IF(AND(F1566&lt;&gt;"",ABS(N(L1566))&gt;0.009),"Unmatched transfer",IF(AND(LEFT(E1566,6)="Rental",K1566="Household"),"Rental row needs property",""))))))</f>
        <v/>
      </c>
    </row>
    <row r="1567" customFormat="false" ht="15" hidden="false" customHeight="false" outlineLevel="0" collapsed="false">
      <c r="A1567" s="21"/>
      <c r="D1567" s="22"/>
      <c r="I1567" s="23" t="str">
        <f aca="false">IF(E1567="","",IFERROR(INDEX(Categories!$A$2:$A$200,MATCH(E1567,Categories!$B$2:$B$200,0)),"Unknown"))</f>
        <v/>
      </c>
      <c r="J1567" s="24" t="str">
        <f aca="false">IF(A1567="","",DATE(YEAR(A1567),MONTH(A1567),1))</f>
        <v/>
      </c>
      <c r="K1567" s="23" t="str">
        <f aca="false">IF(A1567="","",IF(G1567&lt;&gt;"",G1567,IFERROR(INDEX(Accounts!$D$2:$D$40,MATCH(B1567,Accounts!$A$2:$A$40,0)),"Household")))</f>
        <v/>
      </c>
      <c r="L1567" s="25" t="str">
        <f aca="false">IF(F1567="","",SUMIFS($D$2:$D$3001,$F$2:$F$3001,F1567))</f>
        <v/>
      </c>
      <c r="M1567" s="23" t="str">
        <f aca="false">IF(A1567="","",IF(E1567="","Uncategorized",IF(I1567="Unknown","Unknown category",IF(AND(I1567="Transfer",F1567=""),"Transfer needs ID",IF(AND(F1567&lt;&gt;"",ABS(N(L1567))&gt;0.009),"Unmatched transfer",IF(AND(LEFT(E1567,6)="Rental",K1567="Household"),"Rental row needs property",""))))))</f>
        <v/>
      </c>
    </row>
    <row r="1568" customFormat="false" ht="15" hidden="false" customHeight="false" outlineLevel="0" collapsed="false">
      <c r="A1568" s="21"/>
      <c r="D1568" s="22"/>
      <c r="I1568" s="23" t="str">
        <f aca="false">IF(E1568="","",IFERROR(INDEX(Categories!$A$2:$A$200,MATCH(E1568,Categories!$B$2:$B$200,0)),"Unknown"))</f>
        <v/>
      </c>
      <c r="J1568" s="24" t="str">
        <f aca="false">IF(A1568="","",DATE(YEAR(A1568),MONTH(A1568),1))</f>
        <v/>
      </c>
      <c r="K1568" s="23" t="str">
        <f aca="false">IF(A1568="","",IF(G1568&lt;&gt;"",G1568,IFERROR(INDEX(Accounts!$D$2:$D$40,MATCH(B1568,Accounts!$A$2:$A$40,0)),"Household")))</f>
        <v/>
      </c>
      <c r="L1568" s="25" t="str">
        <f aca="false">IF(F1568="","",SUMIFS($D$2:$D$3001,$F$2:$F$3001,F1568))</f>
        <v/>
      </c>
      <c r="M1568" s="23" t="str">
        <f aca="false">IF(A1568="","",IF(E1568="","Uncategorized",IF(I1568="Unknown","Unknown category",IF(AND(I1568="Transfer",F1568=""),"Transfer needs ID",IF(AND(F1568&lt;&gt;"",ABS(N(L1568))&gt;0.009),"Unmatched transfer",IF(AND(LEFT(E1568,6)="Rental",K1568="Household"),"Rental row needs property",""))))))</f>
        <v/>
      </c>
    </row>
    <row r="1569" customFormat="false" ht="15" hidden="false" customHeight="false" outlineLevel="0" collapsed="false">
      <c r="A1569" s="21"/>
      <c r="D1569" s="22"/>
      <c r="I1569" s="23" t="str">
        <f aca="false">IF(E1569="","",IFERROR(INDEX(Categories!$A$2:$A$200,MATCH(E1569,Categories!$B$2:$B$200,0)),"Unknown"))</f>
        <v/>
      </c>
      <c r="J1569" s="24" t="str">
        <f aca="false">IF(A1569="","",DATE(YEAR(A1569),MONTH(A1569),1))</f>
        <v/>
      </c>
      <c r="K1569" s="23" t="str">
        <f aca="false">IF(A1569="","",IF(G1569&lt;&gt;"",G1569,IFERROR(INDEX(Accounts!$D$2:$D$40,MATCH(B1569,Accounts!$A$2:$A$40,0)),"Household")))</f>
        <v/>
      </c>
      <c r="L1569" s="25" t="str">
        <f aca="false">IF(F1569="","",SUMIFS($D$2:$D$3001,$F$2:$F$3001,F1569))</f>
        <v/>
      </c>
      <c r="M1569" s="23" t="str">
        <f aca="false">IF(A1569="","",IF(E1569="","Uncategorized",IF(I1569="Unknown","Unknown category",IF(AND(I1569="Transfer",F1569=""),"Transfer needs ID",IF(AND(F1569&lt;&gt;"",ABS(N(L1569))&gt;0.009),"Unmatched transfer",IF(AND(LEFT(E1569,6)="Rental",K1569="Household"),"Rental row needs property",""))))))</f>
        <v/>
      </c>
    </row>
    <row r="1570" customFormat="false" ht="15" hidden="false" customHeight="false" outlineLevel="0" collapsed="false">
      <c r="A1570" s="21"/>
      <c r="D1570" s="22"/>
      <c r="I1570" s="23" t="str">
        <f aca="false">IF(E1570="","",IFERROR(INDEX(Categories!$A$2:$A$200,MATCH(E1570,Categories!$B$2:$B$200,0)),"Unknown"))</f>
        <v/>
      </c>
      <c r="J1570" s="24" t="str">
        <f aca="false">IF(A1570="","",DATE(YEAR(A1570),MONTH(A1570),1))</f>
        <v/>
      </c>
      <c r="K1570" s="23" t="str">
        <f aca="false">IF(A1570="","",IF(G1570&lt;&gt;"",G1570,IFERROR(INDEX(Accounts!$D$2:$D$40,MATCH(B1570,Accounts!$A$2:$A$40,0)),"Household")))</f>
        <v/>
      </c>
      <c r="L1570" s="25" t="str">
        <f aca="false">IF(F1570="","",SUMIFS($D$2:$D$3001,$F$2:$F$3001,F1570))</f>
        <v/>
      </c>
      <c r="M1570" s="23" t="str">
        <f aca="false">IF(A1570="","",IF(E1570="","Uncategorized",IF(I1570="Unknown","Unknown category",IF(AND(I1570="Transfer",F1570=""),"Transfer needs ID",IF(AND(F1570&lt;&gt;"",ABS(N(L1570))&gt;0.009),"Unmatched transfer",IF(AND(LEFT(E1570,6)="Rental",K1570="Household"),"Rental row needs property",""))))))</f>
        <v/>
      </c>
    </row>
    <row r="1571" customFormat="false" ht="15" hidden="false" customHeight="false" outlineLevel="0" collapsed="false">
      <c r="A1571" s="21"/>
      <c r="D1571" s="22"/>
      <c r="I1571" s="23" t="str">
        <f aca="false">IF(E1571="","",IFERROR(INDEX(Categories!$A$2:$A$200,MATCH(E1571,Categories!$B$2:$B$200,0)),"Unknown"))</f>
        <v/>
      </c>
      <c r="J1571" s="24" t="str">
        <f aca="false">IF(A1571="","",DATE(YEAR(A1571),MONTH(A1571),1))</f>
        <v/>
      </c>
      <c r="K1571" s="23" t="str">
        <f aca="false">IF(A1571="","",IF(G1571&lt;&gt;"",G1571,IFERROR(INDEX(Accounts!$D$2:$D$40,MATCH(B1571,Accounts!$A$2:$A$40,0)),"Household")))</f>
        <v/>
      </c>
      <c r="L1571" s="25" t="str">
        <f aca="false">IF(F1571="","",SUMIFS($D$2:$D$3001,$F$2:$F$3001,F1571))</f>
        <v/>
      </c>
      <c r="M1571" s="23" t="str">
        <f aca="false">IF(A1571="","",IF(E1571="","Uncategorized",IF(I1571="Unknown","Unknown category",IF(AND(I1571="Transfer",F1571=""),"Transfer needs ID",IF(AND(F1571&lt;&gt;"",ABS(N(L1571))&gt;0.009),"Unmatched transfer",IF(AND(LEFT(E1571,6)="Rental",K1571="Household"),"Rental row needs property",""))))))</f>
        <v/>
      </c>
    </row>
    <row r="1572" customFormat="false" ht="15" hidden="false" customHeight="false" outlineLevel="0" collapsed="false">
      <c r="A1572" s="21"/>
      <c r="D1572" s="22"/>
      <c r="I1572" s="23" t="str">
        <f aca="false">IF(E1572="","",IFERROR(INDEX(Categories!$A$2:$A$200,MATCH(E1572,Categories!$B$2:$B$200,0)),"Unknown"))</f>
        <v/>
      </c>
      <c r="J1572" s="24" t="str">
        <f aca="false">IF(A1572="","",DATE(YEAR(A1572),MONTH(A1572),1))</f>
        <v/>
      </c>
      <c r="K1572" s="23" t="str">
        <f aca="false">IF(A1572="","",IF(G1572&lt;&gt;"",G1572,IFERROR(INDEX(Accounts!$D$2:$D$40,MATCH(B1572,Accounts!$A$2:$A$40,0)),"Household")))</f>
        <v/>
      </c>
      <c r="L1572" s="25" t="str">
        <f aca="false">IF(F1572="","",SUMIFS($D$2:$D$3001,$F$2:$F$3001,F1572))</f>
        <v/>
      </c>
      <c r="M1572" s="23" t="str">
        <f aca="false">IF(A1572="","",IF(E1572="","Uncategorized",IF(I1572="Unknown","Unknown category",IF(AND(I1572="Transfer",F1572=""),"Transfer needs ID",IF(AND(F1572&lt;&gt;"",ABS(N(L1572))&gt;0.009),"Unmatched transfer",IF(AND(LEFT(E1572,6)="Rental",K1572="Household"),"Rental row needs property",""))))))</f>
        <v/>
      </c>
    </row>
    <row r="1573" customFormat="false" ht="15" hidden="false" customHeight="false" outlineLevel="0" collapsed="false">
      <c r="A1573" s="21"/>
      <c r="D1573" s="22"/>
      <c r="I1573" s="23" t="str">
        <f aca="false">IF(E1573="","",IFERROR(INDEX(Categories!$A$2:$A$200,MATCH(E1573,Categories!$B$2:$B$200,0)),"Unknown"))</f>
        <v/>
      </c>
      <c r="J1573" s="24" t="str">
        <f aca="false">IF(A1573="","",DATE(YEAR(A1573),MONTH(A1573),1))</f>
        <v/>
      </c>
      <c r="K1573" s="23" t="str">
        <f aca="false">IF(A1573="","",IF(G1573&lt;&gt;"",G1573,IFERROR(INDEX(Accounts!$D$2:$D$40,MATCH(B1573,Accounts!$A$2:$A$40,0)),"Household")))</f>
        <v/>
      </c>
      <c r="L1573" s="25" t="str">
        <f aca="false">IF(F1573="","",SUMIFS($D$2:$D$3001,$F$2:$F$3001,F1573))</f>
        <v/>
      </c>
      <c r="M1573" s="23" t="str">
        <f aca="false">IF(A1573="","",IF(E1573="","Uncategorized",IF(I1573="Unknown","Unknown category",IF(AND(I1573="Transfer",F1573=""),"Transfer needs ID",IF(AND(F1573&lt;&gt;"",ABS(N(L1573))&gt;0.009),"Unmatched transfer",IF(AND(LEFT(E1573,6)="Rental",K1573="Household"),"Rental row needs property",""))))))</f>
        <v/>
      </c>
    </row>
    <row r="1574" customFormat="false" ht="15" hidden="false" customHeight="false" outlineLevel="0" collapsed="false">
      <c r="A1574" s="21"/>
      <c r="D1574" s="22"/>
      <c r="I1574" s="23" t="str">
        <f aca="false">IF(E1574="","",IFERROR(INDEX(Categories!$A$2:$A$200,MATCH(E1574,Categories!$B$2:$B$200,0)),"Unknown"))</f>
        <v/>
      </c>
      <c r="J1574" s="24" t="str">
        <f aca="false">IF(A1574="","",DATE(YEAR(A1574),MONTH(A1574),1))</f>
        <v/>
      </c>
      <c r="K1574" s="23" t="str">
        <f aca="false">IF(A1574="","",IF(G1574&lt;&gt;"",G1574,IFERROR(INDEX(Accounts!$D$2:$D$40,MATCH(B1574,Accounts!$A$2:$A$40,0)),"Household")))</f>
        <v/>
      </c>
      <c r="L1574" s="25" t="str">
        <f aca="false">IF(F1574="","",SUMIFS($D$2:$D$3001,$F$2:$F$3001,F1574))</f>
        <v/>
      </c>
      <c r="M1574" s="23" t="str">
        <f aca="false">IF(A1574="","",IF(E1574="","Uncategorized",IF(I1574="Unknown","Unknown category",IF(AND(I1574="Transfer",F1574=""),"Transfer needs ID",IF(AND(F1574&lt;&gt;"",ABS(N(L1574))&gt;0.009),"Unmatched transfer",IF(AND(LEFT(E1574,6)="Rental",K1574="Household"),"Rental row needs property",""))))))</f>
        <v/>
      </c>
    </row>
    <row r="1575" customFormat="false" ht="15" hidden="false" customHeight="false" outlineLevel="0" collapsed="false">
      <c r="A1575" s="21"/>
      <c r="D1575" s="22"/>
      <c r="I1575" s="23" t="str">
        <f aca="false">IF(E1575="","",IFERROR(INDEX(Categories!$A$2:$A$200,MATCH(E1575,Categories!$B$2:$B$200,0)),"Unknown"))</f>
        <v/>
      </c>
      <c r="J1575" s="24" t="str">
        <f aca="false">IF(A1575="","",DATE(YEAR(A1575),MONTH(A1575),1))</f>
        <v/>
      </c>
      <c r="K1575" s="23" t="str">
        <f aca="false">IF(A1575="","",IF(G1575&lt;&gt;"",G1575,IFERROR(INDEX(Accounts!$D$2:$D$40,MATCH(B1575,Accounts!$A$2:$A$40,0)),"Household")))</f>
        <v/>
      </c>
      <c r="L1575" s="25" t="str">
        <f aca="false">IF(F1575="","",SUMIFS($D$2:$D$3001,$F$2:$F$3001,F1575))</f>
        <v/>
      </c>
      <c r="M1575" s="23" t="str">
        <f aca="false">IF(A1575="","",IF(E1575="","Uncategorized",IF(I1575="Unknown","Unknown category",IF(AND(I1575="Transfer",F1575=""),"Transfer needs ID",IF(AND(F1575&lt;&gt;"",ABS(N(L1575))&gt;0.009),"Unmatched transfer",IF(AND(LEFT(E1575,6)="Rental",K1575="Household"),"Rental row needs property",""))))))</f>
        <v/>
      </c>
    </row>
    <row r="1576" customFormat="false" ht="15" hidden="false" customHeight="false" outlineLevel="0" collapsed="false">
      <c r="A1576" s="21"/>
      <c r="D1576" s="22"/>
      <c r="I1576" s="23" t="str">
        <f aca="false">IF(E1576="","",IFERROR(INDEX(Categories!$A$2:$A$200,MATCH(E1576,Categories!$B$2:$B$200,0)),"Unknown"))</f>
        <v/>
      </c>
      <c r="J1576" s="24" t="str">
        <f aca="false">IF(A1576="","",DATE(YEAR(A1576),MONTH(A1576),1))</f>
        <v/>
      </c>
      <c r="K1576" s="23" t="str">
        <f aca="false">IF(A1576="","",IF(G1576&lt;&gt;"",G1576,IFERROR(INDEX(Accounts!$D$2:$D$40,MATCH(B1576,Accounts!$A$2:$A$40,0)),"Household")))</f>
        <v/>
      </c>
      <c r="L1576" s="25" t="str">
        <f aca="false">IF(F1576="","",SUMIFS($D$2:$D$3001,$F$2:$F$3001,F1576))</f>
        <v/>
      </c>
      <c r="M1576" s="23" t="str">
        <f aca="false">IF(A1576="","",IF(E1576="","Uncategorized",IF(I1576="Unknown","Unknown category",IF(AND(I1576="Transfer",F1576=""),"Transfer needs ID",IF(AND(F1576&lt;&gt;"",ABS(N(L1576))&gt;0.009),"Unmatched transfer",IF(AND(LEFT(E1576,6)="Rental",K1576="Household"),"Rental row needs property",""))))))</f>
        <v/>
      </c>
    </row>
    <row r="1577" customFormat="false" ht="15" hidden="false" customHeight="false" outlineLevel="0" collapsed="false">
      <c r="A1577" s="21"/>
      <c r="D1577" s="22"/>
      <c r="I1577" s="23" t="str">
        <f aca="false">IF(E1577="","",IFERROR(INDEX(Categories!$A$2:$A$200,MATCH(E1577,Categories!$B$2:$B$200,0)),"Unknown"))</f>
        <v/>
      </c>
      <c r="J1577" s="24" t="str">
        <f aca="false">IF(A1577="","",DATE(YEAR(A1577),MONTH(A1577),1))</f>
        <v/>
      </c>
      <c r="K1577" s="23" t="str">
        <f aca="false">IF(A1577="","",IF(G1577&lt;&gt;"",G1577,IFERROR(INDEX(Accounts!$D$2:$D$40,MATCH(B1577,Accounts!$A$2:$A$40,0)),"Household")))</f>
        <v/>
      </c>
      <c r="L1577" s="25" t="str">
        <f aca="false">IF(F1577="","",SUMIFS($D$2:$D$3001,$F$2:$F$3001,F1577))</f>
        <v/>
      </c>
      <c r="M1577" s="23" t="str">
        <f aca="false">IF(A1577="","",IF(E1577="","Uncategorized",IF(I1577="Unknown","Unknown category",IF(AND(I1577="Transfer",F1577=""),"Transfer needs ID",IF(AND(F1577&lt;&gt;"",ABS(N(L1577))&gt;0.009),"Unmatched transfer",IF(AND(LEFT(E1577,6)="Rental",K1577="Household"),"Rental row needs property",""))))))</f>
        <v/>
      </c>
    </row>
    <row r="1578" customFormat="false" ht="15" hidden="false" customHeight="false" outlineLevel="0" collapsed="false">
      <c r="A1578" s="21"/>
      <c r="D1578" s="22"/>
      <c r="I1578" s="23" t="str">
        <f aca="false">IF(E1578="","",IFERROR(INDEX(Categories!$A$2:$A$200,MATCH(E1578,Categories!$B$2:$B$200,0)),"Unknown"))</f>
        <v/>
      </c>
      <c r="J1578" s="24" t="str">
        <f aca="false">IF(A1578="","",DATE(YEAR(A1578),MONTH(A1578),1))</f>
        <v/>
      </c>
      <c r="K1578" s="23" t="str">
        <f aca="false">IF(A1578="","",IF(G1578&lt;&gt;"",G1578,IFERROR(INDEX(Accounts!$D$2:$D$40,MATCH(B1578,Accounts!$A$2:$A$40,0)),"Household")))</f>
        <v/>
      </c>
      <c r="L1578" s="25" t="str">
        <f aca="false">IF(F1578="","",SUMIFS($D$2:$D$3001,$F$2:$F$3001,F1578))</f>
        <v/>
      </c>
      <c r="M1578" s="23" t="str">
        <f aca="false">IF(A1578="","",IF(E1578="","Uncategorized",IF(I1578="Unknown","Unknown category",IF(AND(I1578="Transfer",F1578=""),"Transfer needs ID",IF(AND(F1578&lt;&gt;"",ABS(N(L1578))&gt;0.009),"Unmatched transfer",IF(AND(LEFT(E1578,6)="Rental",K1578="Household"),"Rental row needs property",""))))))</f>
        <v/>
      </c>
    </row>
    <row r="1579" customFormat="false" ht="15" hidden="false" customHeight="false" outlineLevel="0" collapsed="false">
      <c r="A1579" s="21"/>
      <c r="D1579" s="22"/>
      <c r="I1579" s="23" t="str">
        <f aca="false">IF(E1579="","",IFERROR(INDEX(Categories!$A$2:$A$200,MATCH(E1579,Categories!$B$2:$B$200,0)),"Unknown"))</f>
        <v/>
      </c>
      <c r="J1579" s="24" t="str">
        <f aca="false">IF(A1579="","",DATE(YEAR(A1579),MONTH(A1579),1))</f>
        <v/>
      </c>
      <c r="K1579" s="23" t="str">
        <f aca="false">IF(A1579="","",IF(G1579&lt;&gt;"",G1579,IFERROR(INDEX(Accounts!$D$2:$D$40,MATCH(B1579,Accounts!$A$2:$A$40,0)),"Household")))</f>
        <v/>
      </c>
      <c r="L1579" s="25" t="str">
        <f aca="false">IF(F1579="","",SUMIFS($D$2:$D$3001,$F$2:$F$3001,F1579))</f>
        <v/>
      </c>
      <c r="M1579" s="23" t="str">
        <f aca="false">IF(A1579="","",IF(E1579="","Uncategorized",IF(I1579="Unknown","Unknown category",IF(AND(I1579="Transfer",F1579=""),"Transfer needs ID",IF(AND(F1579&lt;&gt;"",ABS(N(L1579))&gt;0.009),"Unmatched transfer",IF(AND(LEFT(E1579,6)="Rental",K1579="Household"),"Rental row needs property",""))))))</f>
        <v/>
      </c>
    </row>
    <row r="1580" customFormat="false" ht="15" hidden="false" customHeight="false" outlineLevel="0" collapsed="false">
      <c r="A1580" s="21"/>
      <c r="D1580" s="22"/>
      <c r="I1580" s="23" t="str">
        <f aca="false">IF(E1580="","",IFERROR(INDEX(Categories!$A$2:$A$200,MATCH(E1580,Categories!$B$2:$B$200,0)),"Unknown"))</f>
        <v/>
      </c>
      <c r="J1580" s="24" t="str">
        <f aca="false">IF(A1580="","",DATE(YEAR(A1580),MONTH(A1580),1))</f>
        <v/>
      </c>
      <c r="K1580" s="23" t="str">
        <f aca="false">IF(A1580="","",IF(G1580&lt;&gt;"",G1580,IFERROR(INDEX(Accounts!$D$2:$D$40,MATCH(B1580,Accounts!$A$2:$A$40,0)),"Household")))</f>
        <v/>
      </c>
      <c r="L1580" s="25" t="str">
        <f aca="false">IF(F1580="","",SUMIFS($D$2:$D$3001,$F$2:$F$3001,F1580))</f>
        <v/>
      </c>
      <c r="M1580" s="23" t="str">
        <f aca="false">IF(A1580="","",IF(E1580="","Uncategorized",IF(I1580="Unknown","Unknown category",IF(AND(I1580="Transfer",F1580=""),"Transfer needs ID",IF(AND(F1580&lt;&gt;"",ABS(N(L1580))&gt;0.009),"Unmatched transfer",IF(AND(LEFT(E1580,6)="Rental",K1580="Household"),"Rental row needs property",""))))))</f>
        <v/>
      </c>
    </row>
    <row r="1581" customFormat="false" ht="15" hidden="false" customHeight="false" outlineLevel="0" collapsed="false">
      <c r="A1581" s="21"/>
      <c r="D1581" s="22"/>
      <c r="I1581" s="23" t="str">
        <f aca="false">IF(E1581="","",IFERROR(INDEX(Categories!$A$2:$A$200,MATCH(E1581,Categories!$B$2:$B$200,0)),"Unknown"))</f>
        <v/>
      </c>
      <c r="J1581" s="24" t="str">
        <f aca="false">IF(A1581="","",DATE(YEAR(A1581),MONTH(A1581),1))</f>
        <v/>
      </c>
      <c r="K1581" s="23" t="str">
        <f aca="false">IF(A1581="","",IF(G1581&lt;&gt;"",G1581,IFERROR(INDEX(Accounts!$D$2:$D$40,MATCH(B1581,Accounts!$A$2:$A$40,0)),"Household")))</f>
        <v/>
      </c>
      <c r="L1581" s="25" t="str">
        <f aca="false">IF(F1581="","",SUMIFS($D$2:$D$3001,$F$2:$F$3001,F1581))</f>
        <v/>
      </c>
      <c r="M1581" s="23" t="str">
        <f aca="false">IF(A1581="","",IF(E1581="","Uncategorized",IF(I1581="Unknown","Unknown category",IF(AND(I1581="Transfer",F1581=""),"Transfer needs ID",IF(AND(F1581&lt;&gt;"",ABS(N(L1581))&gt;0.009),"Unmatched transfer",IF(AND(LEFT(E1581,6)="Rental",K1581="Household"),"Rental row needs property",""))))))</f>
        <v/>
      </c>
    </row>
    <row r="1582" customFormat="false" ht="15" hidden="false" customHeight="false" outlineLevel="0" collapsed="false">
      <c r="A1582" s="21"/>
      <c r="D1582" s="22"/>
      <c r="I1582" s="23" t="str">
        <f aca="false">IF(E1582="","",IFERROR(INDEX(Categories!$A$2:$A$200,MATCH(E1582,Categories!$B$2:$B$200,0)),"Unknown"))</f>
        <v/>
      </c>
      <c r="J1582" s="24" t="str">
        <f aca="false">IF(A1582="","",DATE(YEAR(A1582),MONTH(A1582),1))</f>
        <v/>
      </c>
      <c r="K1582" s="23" t="str">
        <f aca="false">IF(A1582="","",IF(G1582&lt;&gt;"",G1582,IFERROR(INDEX(Accounts!$D$2:$D$40,MATCH(B1582,Accounts!$A$2:$A$40,0)),"Household")))</f>
        <v/>
      </c>
      <c r="L1582" s="25" t="str">
        <f aca="false">IF(F1582="","",SUMIFS($D$2:$D$3001,$F$2:$F$3001,F1582))</f>
        <v/>
      </c>
      <c r="M1582" s="23" t="str">
        <f aca="false">IF(A1582="","",IF(E1582="","Uncategorized",IF(I1582="Unknown","Unknown category",IF(AND(I1582="Transfer",F1582=""),"Transfer needs ID",IF(AND(F1582&lt;&gt;"",ABS(N(L1582))&gt;0.009),"Unmatched transfer",IF(AND(LEFT(E1582,6)="Rental",K1582="Household"),"Rental row needs property",""))))))</f>
        <v/>
      </c>
    </row>
    <row r="1583" customFormat="false" ht="15" hidden="false" customHeight="false" outlineLevel="0" collapsed="false">
      <c r="A1583" s="21"/>
      <c r="D1583" s="22"/>
      <c r="I1583" s="23" t="str">
        <f aca="false">IF(E1583="","",IFERROR(INDEX(Categories!$A$2:$A$200,MATCH(E1583,Categories!$B$2:$B$200,0)),"Unknown"))</f>
        <v/>
      </c>
      <c r="J1583" s="24" t="str">
        <f aca="false">IF(A1583="","",DATE(YEAR(A1583),MONTH(A1583),1))</f>
        <v/>
      </c>
      <c r="K1583" s="23" t="str">
        <f aca="false">IF(A1583="","",IF(G1583&lt;&gt;"",G1583,IFERROR(INDEX(Accounts!$D$2:$D$40,MATCH(B1583,Accounts!$A$2:$A$40,0)),"Household")))</f>
        <v/>
      </c>
      <c r="L1583" s="25" t="str">
        <f aca="false">IF(F1583="","",SUMIFS($D$2:$D$3001,$F$2:$F$3001,F1583))</f>
        <v/>
      </c>
      <c r="M1583" s="23" t="str">
        <f aca="false">IF(A1583="","",IF(E1583="","Uncategorized",IF(I1583="Unknown","Unknown category",IF(AND(I1583="Transfer",F1583=""),"Transfer needs ID",IF(AND(F1583&lt;&gt;"",ABS(N(L1583))&gt;0.009),"Unmatched transfer",IF(AND(LEFT(E1583,6)="Rental",K1583="Household"),"Rental row needs property",""))))))</f>
        <v/>
      </c>
    </row>
    <row r="1584" customFormat="false" ht="15" hidden="false" customHeight="false" outlineLevel="0" collapsed="false">
      <c r="A1584" s="21"/>
      <c r="D1584" s="22"/>
      <c r="I1584" s="23" t="str">
        <f aca="false">IF(E1584="","",IFERROR(INDEX(Categories!$A$2:$A$200,MATCH(E1584,Categories!$B$2:$B$200,0)),"Unknown"))</f>
        <v/>
      </c>
      <c r="J1584" s="24" t="str">
        <f aca="false">IF(A1584="","",DATE(YEAR(A1584),MONTH(A1584),1))</f>
        <v/>
      </c>
      <c r="K1584" s="23" t="str">
        <f aca="false">IF(A1584="","",IF(G1584&lt;&gt;"",G1584,IFERROR(INDEX(Accounts!$D$2:$D$40,MATCH(B1584,Accounts!$A$2:$A$40,0)),"Household")))</f>
        <v/>
      </c>
      <c r="L1584" s="25" t="str">
        <f aca="false">IF(F1584="","",SUMIFS($D$2:$D$3001,$F$2:$F$3001,F1584))</f>
        <v/>
      </c>
      <c r="M1584" s="23" t="str">
        <f aca="false">IF(A1584="","",IF(E1584="","Uncategorized",IF(I1584="Unknown","Unknown category",IF(AND(I1584="Transfer",F1584=""),"Transfer needs ID",IF(AND(F1584&lt;&gt;"",ABS(N(L1584))&gt;0.009),"Unmatched transfer",IF(AND(LEFT(E1584,6)="Rental",K1584="Household"),"Rental row needs property",""))))))</f>
        <v/>
      </c>
    </row>
    <row r="1585" customFormat="false" ht="15" hidden="false" customHeight="false" outlineLevel="0" collapsed="false">
      <c r="A1585" s="21"/>
      <c r="D1585" s="22"/>
      <c r="I1585" s="23" t="str">
        <f aca="false">IF(E1585="","",IFERROR(INDEX(Categories!$A$2:$A$200,MATCH(E1585,Categories!$B$2:$B$200,0)),"Unknown"))</f>
        <v/>
      </c>
      <c r="J1585" s="24" t="str">
        <f aca="false">IF(A1585="","",DATE(YEAR(A1585),MONTH(A1585),1))</f>
        <v/>
      </c>
      <c r="K1585" s="23" t="str">
        <f aca="false">IF(A1585="","",IF(G1585&lt;&gt;"",G1585,IFERROR(INDEX(Accounts!$D$2:$D$40,MATCH(B1585,Accounts!$A$2:$A$40,0)),"Household")))</f>
        <v/>
      </c>
      <c r="L1585" s="25" t="str">
        <f aca="false">IF(F1585="","",SUMIFS($D$2:$D$3001,$F$2:$F$3001,F1585))</f>
        <v/>
      </c>
      <c r="M1585" s="23" t="str">
        <f aca="false">IF(A1585="","",IF(E1585="","Uncategorized",IF(I1585="Unknown","Unknown category",IF(AND(I1585="Transfer",F1585=""),"Transfer needs ID",IF(AND(F1585&lt;&gt;"",ABS(N(L1585))&gt;0.009),"Unmatched transfer",IF(AND(LEFT(E1585,6)="Rental",K1585="Household"),"Rental row needs property",""))))))</f>
        <v/>
      </c>
    </row>
    <row r="1586" customFormat="false" ht="15" hidden="false" customHeight="false" outlineLevel="0" collapsed="false">
      <c r="A1586" s="21"/>
      <c r="D1586" s="22"/>
      <c r="I1586" s="23" t="str">
        <f aca="false">IF(E1586="","",IFERROR(INDEX(Categories!$A$2:$A$200,MATCH(E1586,Categories!$B$2:$B$200,0)),"Unknown"))</f>
        <v/>
      </c>
      <c r="J1586" s="24" t="str">
        <f aca="false">IF(A1586="","",DATE(YEAR(A1586),MONTH(A1586),1))</f>
        <v/>
      </c>
      <c r="K1586" s="23" t="str">
        <f aca="false">IF(A1586="","",IF(G1586&lt;&gt;"",G1586,IFERROR(INDEX(Accounts!$D$2:$D$40,MATCH(B1586,Accounts!$A$2:$A$40,0)),"Household")))</f>
        <v/>
      </c>
      <c r="L1586" s="25" t="str">
        <f aca="false">IF(F1586="","",SUMIFS($D$2:$D$3001,$F$2:$F$3001,F1586))</f>
        <v/>
      </c>
      <c r="M1586" s="23" t="str">
        <f aca="false">IF(A1586="","",IF(E1586="","Uncategorized",IF(I1586="Unknown","Unknown category",IF(AND(I1586="Transfer",F1586=""),"Transfer needs ID",IF(AND(F1586&lt;&gt;"",ABS(N(L1586))&gt;0.009),"Unmatched transfer",IF(AND(LEFT(E1586,6)="Rental",K1586="Household"),"Rental row needs property",""))))))</f>
        <v/>
      </c>
    </row>
    <row r="1587" customFormat="false" ht="15" hidden="false" customHeight="false" outlineLevel="0" collapsed="false">
      <c r="A1587" s="21"/>
      <c r="D1587" s="22"/>
      <c r="I1587" s="23" t="str">
        <f aca="false">IF(E1587="","",IFERROR(INDEX(Categories!$A$2:$A$200,MATCH(E1587,Categories!$B$2:$B$200,0)),"Unknown"))</f>
        <v/>
      </c>
      <c r="J1587" s="24" t="str">
        <f aca="false">IF(A1587="","",DATE(YEAR(A1587),MONTH(A1587),1))</f>
        <v/>
      </c>
      <c r="K1587" s="23" t="str">
        <f aca="false">IF(A1587="","",IF(G1587&lt;&gt;"",G1587,IFERROR(INDEX(Accounts!$D$2:$D$40,MATCH(B1587,Accounts!$A$2:$A$40,0)),"Household")))</f>
        <v/>
      </c>
      <c r="L1587" s="25" t="str">
        <f aca="false">IF(F1587="","",SUMIFS($D$2:$D$3001,$F$2:$F$3001,F1587))</f>
        <v/>
      </c>
      <c r="M1587" s="23" t="str">
        <f aca="false">IF(A1587="","",IF(E1587="","Uncategorized",IF(I1587="Unknown","Unknown category",IF(AND(I1587="Transfer",F1587=""),"Transfer needs ID",IF(AND(F1587&lt;&gt;"",ABS(N(L1587))&gt;0.009),"Unmatched transfer",IF(AND(LEFT(E1587,6)="Rental",K1587="Household"),"Rental row needs property",""))))))</f>
        <v/>
      </c>
    </row>
    <row r="1588" customFormat="false" ht="15" hidden="false" customHeight="false" outlineLevel="0" collapsed="false">
      <c r="A1588" s="21"/>
      <c r="D1588" s="22"/>
      <c r="I1588" s="23" t="str">
        <f aca="false">IF(E1588="","",IFERROR(INDEX(Categories!$A$2:$A$200,MATCH(E1588,Categories!$B$2:$B$200,0)),"Unknown"))</f>
        <v/>
      </c>
      <c r="J1588" s="24" t="str">
        <f aca="false">IF(A1588="","",DATE(YEAR(A1588),MONTH(A1588),1))</f>
        <v/>
      </c>
      <c r="K1588" s="23" t="str">
        <f aca="false">IF(A1588="","",IF(G1588&lt;&gt;"",G1588,IFERROR(INDEX(Accounts!$D$2:$D$40,MATCH(B1588,Accounts!$A$2:$A$40,0)),"Household")))</f>
        <v/>
      </c>
      <c r="L1588" s="25" t="str">
        <f aca="false">IF(F1588="","",SUMIFS($D$2:$D$3001,$F$2:$F$3001,F1588))</f>
        <v/>
      </c>
      <c r="M1588" s="23" t="str">
        <f aca="false">IF(A1588="","",IF(E1588="","Uncategorized",IF(I1588="Unknown","Unknown category",IF(AND(I1588="Transfer",F1588=""),"Transfer needs ID",IF(AND(F1588&lt;&gt;"",ABS(N(L1588))&gt;0.009),"Unmatched transfer",IF(AND(LEFT(E1588,6)="Rental",K1588="Household"),"Rental row needs property",""))))))</f>
        <v/>
      </c>
    </row>
    <row r="1589" customFormat="false" ht="15" hidden="false" customHeight="false" outlineLevel="0" collapsed="false">
      <c r="A1589" s="21"/>
      <c r="D1589" s="22"/>
      <c r="I1589" s="23" t="str">
        <f aca="false">IF(E1589="","",IFERROR(INDEX(Categories!$A$2:$A$200,MATCH(E1589,Categories!$B$2:$B$200,0)),"Unknown"))</f>
        <v/>
      </c>
      <c r="J1589" s="24" t="str">
        <f aca="false">IF(A1589="","",DATE(YEAR(A1589),MONTH(A1589),1))</f>
        <v/>
      </c>
      <c r="K1589" s="23" t="str">
        <f aca="false">IF(A1589="","",IF(G1589&lt;&gt;"",G1589,IFERROR(INDEX(Accounts!$D$2:$D$40,MATCH(B1589,Accounts!$A$2:$A$40,0)),"Household")))</f>
        <v/>
      </c>
      <c r="L1589" s="25" t="str">
        <f aca="false">IF(F1589="","",SUMIFS($D$2:$D$3001,$F$2:$F$3001,F1589))</f>
        <v/>
      </c>
      <c r="M1589" s="23" t="str">
        <f aca="false">IF(A1589="","",IF(E1589="","Uncategorized",IF(I1589="Unknown","Unknown category",IF(AND(I1589="Transfer",F1589=""),"Transfer needs ID",IF(AND(F1589&lt;&gt;"",ABS(N(L1589))&gt;0.009),"Unmatched transfer",IF(AND(LEFT(E1589,6)="Rental",K1589="Household"),"Rental row needs property",""))))))</f>
        <v/>
      </c>
    </row>
    <row r="1590" customFormat="false" ht="15" hidden="false" customHeight="false" outlineLevel="0" collapsed="false">
      <c r="A1590" s="21"/>
      <c r="D1590" s="22"/>
      <c r="I1590" s="23" t="str">
        <f aca="false">IF(E1590="","",IFERROR(INDEX(Categories!$A$2:$A$200,MATCH(E1590,Categories!$B$2:$B$200,0)),"Unknown"))</f>
        <v/>
      </c>
      <c r="J1590" s="24" t="str">
        <f aca="false">IF(A1590="","",DATE(YEAR(A1590),MONTH(A1590),1))</f>
        <v/>
      </c>
      <c r="K1590" s="23" t="str">
        <f aca="false">IF(A1590="","",IF(G1590&lt;&gt;"",G1590,IFERROR(INDEX(Accounts!$D$2:$D$40,MATCH(B1590,Accounts!$A$2:$A$40,0)),"Household")))</f>
        <v/>
      </c>
      <c r="L1590" s="25" t="str">
        <f aca="false">IF(F1590="","",SUMIFS($D$2:$D$3001,$F$2:$F$3001,F1590))</f>
        <v/>
      </c>
      <c r="M1590" s="23" t="str">
        <f aca="false">IF(A1590="","",IF(E1590="","Uncategorized",IF(I1590="Unknown","Unknown category",IF(AND(I1590="Transfer",F1590=""),"Transfer needs ID",IF(AND(F1590&lt;&gt;"",ABS(N(L1590))&gt;0.009),"Unmatched transfer",IF(AND(LEFT(E1590,6)="Rental",K1590="Household"),"Rental row needs property",""))))))</f>
        <v/>
      </c>
    </row>
    <row r="1591" customFormat="false" ht="15" hidden="false" customHeight="false" outlineLevel="0" collapsed="false">
      <c r="A1591" s="21"/>
      <c r="D1591" s="22"/>
      <c r="I1591" s="23" t="str">
        <f aca="false">IF(E1591="","",IFERROR(INDEX(Categories!$A$2:$A$200,MATCH(E1591,Categories!$B$2:$B$200,0)),"Unknown"))</f>
        <v/>
      </c>
      <c r="J1591" s="24" t="str">
        <f aca="false">IF(A1591="","",DATE(YEAR(A1591),MONTH(A1591),1))</f>
        <v/>
      </c>
      <c r="K1591" s="23" t="str">
        <f aca="false">IF(A1591="","",IF(G1591&lt;&gt;"",G1591,IFERROR(INDEX(Accounts!$D$2:$D$40,MATCH(B1591,Accounts!$A$2:$A$40,0)),"Household")))</f>
        <v/>
      </c>
      <c r="L1591" s="25" t="str">
        <f aca="false">IF(F1591="","",SUMIFS($D$2:$D$3001,$F$2:$F$3001,F1591))</f>
        <v/>
      </c>
      <c r="M1591" s="23" t="str">
        <f aca="false">IF(A1591="","",IF(E1591="","Uncategorized",IF(I1591="Unknown","Unknown category",IF(AND(I1591="Transfer",F1591=""),"Transfer needs ID",IF(AND(F1591&lt;&gt;"",ABS(N(L1591))&gt;0.009),"Unmatched transfer",IF(AND(LEFT(E1591,6)="Rental",K1591="Household"),"Rental row needs property",""))))))</f>
        <v/>
      </c>
    </row>
    <row r="1592" customFormat="false" ht="15" hidden="false" customHeight="false" outlineLevel="0" collapsed="false">
      <c r="A1592" s="21"/>
      <c r="D1592" s="22"/>
      <c r="I1592" s="23" t="str">
        <f aca="false">IF(E1592="","",IFERROR(INDEX(Categories!$A$2:$A$200,MATCH(E1592,Categories!$B$2:$B$200,0)),"Unknown"))</f>
        <v/>
      </c>
      <c r="J1592" s="24" t="str">
        <f aca="false">IF(A1592="","",DATE(YEAR(A1592),MONTH(A1592),1))</f>
        <v/>
      </c>
      <c r="K1592" s="23" t="str">
        <f aca="false">IF(A1592="","",IF(G1592&lt;&gt;"",G1592,IFERROR(INDEX(Accounts!$D$2:$D$40,MATCH(B1592,Accounts!$A$2:$A$40,0)),"Household")))</f>
        <v/>
      </c>
      <c r="L1592" s="25" t="str">
        <f aca="false">IF(F1592="","",SUMIFS($D$2:$D$3001,$F$2:$F$3001,F1592))</f>
        <v/>
      </c>
      <c r="M1592" s="23" t="str">
        <f aca="false">IF(A1592="","",IF(E1592="","Uncategorized",IF(I1592="Unknown","Unknown category",IF(AND(I1592="Transfer",F1592=""),"Transfer needs ID",IF(AND(F1592&lt;&gt;"",ABS(N(L1592))&gt;0.009),"Unmatched transfer",IF(AND(LEFT(E1592,6)="Rental",K1592="Household"),"Rental row needs property",""))))))</f>
        <v/>
      </c>
    </row>
    <row r="1593" customFormat="false" ht="15" hidden="false" customHeight="false" outlineLevel="0" collapsed="false">
      <c r="A1593" s="21"/>
      <c r="D1593" s="22"/>
      <c r="I1593" s="23" t="str">
        <f aca="false">IF(E1593="","",IFERROR(INDEX(Categories!$A$2:$A$200,MATCH(E1593,Categories!$B$2:$B$200,0)),"Unknown"))</f>
        <v/>
      </c>
      <c r="J1593" s="24" t="str">
        <f aca="false">IF(A1593="","",DATE(YEAR(A1593),MONTH(A1593),1))</f>
        <v/>
      </c>
      <c r="K1593" s="23" t="str">
        <f aca="false">IF(A1593="","",IF(G1593&lt;&gt;"",G1593,IFERROR(INDEX(Accounts!$D$2:$D$40,MATCH(B1593,Accounts!$A$2:$A$40,0)),"Household")))</f>
        <v/>
      </c>
      <c r="L1593" s="25" t="str">
        <f aca="false">IF(F1593="","",SUMIFS($D$2:$D$3001,$F$2:$F$3001,F1593))</f>
        <v/>
      </c>
      <c r="M1593" s="23" t="str">
        <f aca="false">IF(A1593="","",IF(E1593="","Uncategorized",IF(I1593="Unknown","Unknown category",IF(AND(I1593="Transfer",F1593=""),"Transfer needs ID",IF(AND(F1593&lt;&gt;"",ABS(N(L1593))&gt;0.009),"Unmatched transfer",IF(AND(LEFT(E1593,6)="Rental",K1593="Household"),"Rental row needs property",""))))))</f>
        <v/>
      </c>
    </row>
    <row r="1594" customFormat="false" ht="15" hidden="false" customHeight="false" outlineLevel="0" collapsed="false">
      <c r="A1594" s="21"/>
      <c r="D1594" s="22"/>
      <c r="I1594" s="23" t="str">
        <f aca="false">IF(E1594="","",IFERROR(INDEX(Categories!$A$2:$A$200,MATCH(E1594,Categories!$B$2:$B$200,0)),"Unknown"))</f>
        <v/>
      </c>
      <c r="J1594" s="24" t="str">
        <f aca="false">IF(A1594="","",DATE(YEAR(A1594),MONTH(A1594),1))</f>
        <v/>
      </c>
      <c r="K1594" s="23" t="str">
        <f aca="false">IF(A1594="","",IF(G1594&lt;&gt;"",G1594,IFERROR(INDEX(Accounts!$D$2:$D$40,MATCH(B1594,Accounts!$A$2:$A$40,0)),"Household")))</f>
        <v/>
      </c>
      <c r="L1594" s="25" t="str">
        <f aca="false">IF(F1594="","",SUMIFS($D$2:$D$3001,$F$2:$F$3001,F1594))</f>
        <v/>
      </c>
      <c r="M1594" s="23" t="str">
        <f aca="false">IF(A1594="","",IF(E1594="","Uncategorized",IF(I1594="Unknown","Unknown category",IF(AND(I1594="Transfer",F1594=""),"Transfer needs ID",IF(AND(F1594&lt;&gt;"",ABS(N(L1594))&gt;0.009),"Unmatched transfer",IF(AND(LEFT(E1594,6)="Rental",K1594="Household"),"Rental row needs property",""))))))</f>
        <v/>
      </c>
    </row>
    <row r="1595" customFormat="false" ht="15" hidden="false" customHeight="false" outlineLevel="0" collapsed="false">
      <c r="A1595" s="21"/>
      <c r="D1595" s="22"/>
      <c r="I1595" s="23" t="str">
        <f aca="false">IF(E1595="","",IFERROR(INDEX(Categories!$A$2:$A$200,MATCH(E1595,Categories!$B$2:$B$200,0)),"Unknown"))</f>
        <v/>
      </c>
      <c r="J1595" s="24" t="str">
        <f aca="false">IF(A1595="","",DATE(YEAR(A1595),MONTH(A1595),1))</f>
        <v/>
      </c>
      <c r="K1595" s="23" t="str">
        <f aca="false">IF(A1595="","",IF(G1595&lt;&gt;"",G1595,IFERROR(INDEX(Accounts!$D$2:$D$40,MATCH(B1595,Accounts!$A$2:$A$40,0)),"Household")))</f>
        <v/>
      </c>
      <c r="L1595" s="25" t="str">
        <f aca="false">IF(F1595="","",SUMIFS($D$2:$D$3001,$F$2:$F$3001,F1595))</f>
        <v/>
      </c>
      <c r="M1595" s="23" t="str">
        <f aca="false">IF(A1595="","",IF(E1595="","Uncategorized",IF(I1595="Unknown","Unknown category",IF(AND(I1595="Transfer",F1595=""),"Transfer needs ID",IF(AND(F1595&lt;&gt;"",ABS(N(L1595))&gt;0.009),"Unmatched transfer",IF(AND(LEFT(E1595,6)="Rental",K1595="Household"),"Rental row needs property",""))))))</f>
        <v/>
      </c>
    </row>
    <row r="1596" customFormat="false" ht="15" hidden="false" customHeight="false" outlineLevel="0" collapsed="false">
      <c r="A1596" s="21"/>
      <c r="D1596" s="22"/>
      <c r="I1596" s="23" t="str">
        <f aca="false">IF(E1596="","",IFERROR(INDEX(Categories!$A$2:$A$200,MATCH(E1596,Categories!$B$2:$B$200,0)),"Unknown"))</f>
        <v/>
      </c>
      <c r="J1596" s="24" t="str">
        <f aca="false">IF(A1596="","",DATE(YEAR(A1596),MONTH(A1596),1))</f>
        <v/>
      </c>
      <c r="K1596" s="23" t="str">
        <f aca="false">IF(A1596="","",IF(G1596&lt;&gt;"",G1596,IFERROR(INDEX(Accounts!$D$2:$D$40,MATCH(B1596,Accounts!$A$2:$A$40,0)),"Household")))</f>
        <v/>
      </c>
      <c r="L1596" s="25" t="str">
        <f aca="false">IF(F1596="","",SUMIFS($D$2:$D$3001,$F$2:$F$3001,F1596))</f>
        <v/>
      </c>
      <c r="M1596" s="23" t="str">
        <f aca="false">IF(A1596="","",IF(E1596="","Uncategorized",IF(I1596="Unknown","Unknown category",IF(AND(I1596="Transfer",F1596=""),"Transfer needs ID",IF(AND(F1596&lt;&gt;"",ABS(N(L1596))&gt;0.009),"Unmatched transfer",IF(AND(LEFT(E1596,6)="Rental",K1596="Household"),"Rental row needs property",""))))))</f>
        <v/>
      </c>
    </row>
    <row r="1597" customFormat="false" ht="15" hidden="false" customHeight="false" outlineLevel="0" collapsed="false">
      <c r="A1597" s="21"/>
      <c r="D1597" s="22"/>
      <c r="I1597" s="23" t="str">
        <f aca="false">IF(E1597="","",IFERROR(INDEX(Categories!$A$2:$A$200,MATCH(E1597,Categories!$B$2:$B$200,0)),"Unknown"))</f>
        <v/>
      </c>
      <c r="J1597" s="24" t="str">
        <f aca="false">IF(A1597="","",DATE(YEAR(A1597),MONTH(A1597),1))</f>
        <v/>
      </c>
      <c r="K1597" s="23" t="str">
        <f aca="false">IF(A1597="","",IF(G1597&lt;&gt;"",G1597,IFERROR(INDEX(Accounts!$D$2:$D$40,MATCH(B1597,Accounts!$A$2:$A$40,0)),"Household")))</f>
        <v/>
      </c>
      <c r="L1597" s="25" t="str">
        <f aca="false">IF(F1597="","",SUMIFS($D$2:$D$3001,$F$2:$F$3001,F1597))</f>
        <v/>
      </c>
      <c r="M1597" s="23" t="str">
        <f aca="false">IF(A1597="","",IF(E1597="","Uncategorized",IF(I1597="Unknown","Unknown category",IF(AND(I1597="Transfer",F1597=""),"Transfer needs ID",IF(AND(F1597&lt;&gt;"",ABS(N(L1597))&gt;0.009),"Unmatched transfer",IF(AND(LEFT(E1597,6)="Rental",K1597="Household"),"Rental row needs property",""))))))</f>
        <v/>
      </c>
    </row>
    <row r="1598" customFormat="false" ht="15" hidden="false" customHeight="false" outlineLevel="0" collapsed="false">
      <c r="A1598" s="21"/>
      <c r="D1598" s="22"/>
      <c r="I1598" s="23" t="str">
        <f aca="false">IF(E1598="","",IFERROR(INDEX(Categories!$A$2:$A$200,MATCH(E1598,Categories!$B$2:$B$200,0)),"Unknown"))</f>
        <v/>
      </c>
      <c r="J1598" s="24" t="str">
        <f aca="false">IF(A1598="","",DATE(YEAR(A1598),MONTH(A1598),1))</f>
        <v/>
      </c>
      <c r="K1598" s="23" t="str">
        <f aca="false">IF(A1598="","",IF(G1598&lt;&gt;"",G1598,IFERROR(INDEX(Accounts!$D$2:$D$40,MATCH(B1598,Accounts!$A$2:$A$40,0)),"Household")))</f>
        <v/>
      </c>
      <c r="L1598" s="25" t="str">
        <f aca="false">IF(F1598="","",SUMIFS($D$2:$D$3001,$F$2:$F$3001,F1598))</f>
        <v/>
      </c>
      <c r="M1598" s="23" t="str">
        <f aca="false">IF(A1598="","",IF(E1598="","Uncategorized",IF(I1598="Unknown","Unknown category",IF(AND(I1598="Transfer",F1598=""),"Transfer needs ID",IF(AND(F1598&lt;&gt;"",ABS(N(L1598))&gt;0.009),"Unmatched transfer",IF(AND(LEFT(E1598,6)="Rental",K1598="Household"),"Rental row needs property",""))))))</f>
        <v/>
      </c>
    </row>
    <row r="1599" customFormat="false" ht="15" hidden="false" customHeight="false" outlineLevel="0" collapsed="false">
      <c r="A1599" s="21"/>
      <c r="D1599" s="22"/>
      <c r="I1599" s="23" t="str">
        <f aca="false">IF(E1599="","",IFERROR(INDEX(Categories!$A$2:$A$200,MATCH(E1599,Categories!$B$2:$B$200,0)),"Unknown"))</f>
        <v/>
      </c>
      <c r="J1599" s="24" t="str">
        <f aca="false">IF(A1599="","",DATE(YEAR(A1599),MONTH(A1599),1))</f>
        <v/>
      </c>
      <c r="K1599" s="23" t="str">
        <f aca="false">IF(A1599="","",IF(G1599&lt;&gt;"",G1599,IFERROR(INDEX(Accounts!$D$2:$D$40,MATCH(B1599,Accounts!$A$2:$A$40,0)),"Household")))</f>
        <v/>
      </c>
      <c r="L1599" s="25" t="str">
        <f aca="false">IF(F1599="","",SUMIFS($D$2:$D$3001,$F$2:$F$3001,F1599))</f>
        <v/>
      </c>
      <c r="M1599" s="23" t="str">
        <f aca="false">IF(A1599="","",IF(E1599="","Uncategorized",IF(I1599="Unknown","Unknown category",IF(AND(I1599="Transfer",F1599=""),"Transfer needs ID",IF(AND(F1599&lt;&gt;"",ABS(N(L1599))&gt;0.009),"Unmatched transfer",IF(AND(LEFT(E1599,6)="Rental",K1599="Household"),"Rental row needs property",""))))))</f>
        <v/>
      </c>
    </row>
    <row r="1600" customFormat="false" ht="15" hidden="false" customHeight="false" outlineLevel="0" collapsed="false">
      <c r="A1600" s="21"/>
      <c r="D1600" s="22"/>
      <c r="I1600" s="23" t="str">
        <f aca="false">IF(E1600="","",IFERROR(INDEX(Categories!$A$2:$A$200,MATCH(E1600,Categories!$B$2:$B$200,0)),"Unknown"))</f>
        <v/>
      </c>
      <c r="J1600" s="24" t="str">
        <f aca="false">IF(A1600="","",DATE(YEAR(A1600),MONTH(A1600),1))</f>
        <v/>
      </c>
      <c r="K1600" s="23" t="str">
        <f aca="false">IF(A1600="","",IF(G1600&lt;&gt;"",G1600,IFERROR(INDEX(Accounts!$D$2:$D$40,MATCH(B1600,Accounts!$A$2:$A$40,0)),"Household")))</f>
        <v/>
      </c>
      <c r="L1600" s="25" t="str">
        <f aca="false">IF(F1600="","",SUMIFS($D$2:$D$3001,$F$2:$F$3001,F1600))</f>
        <v/>
      </c>
      <c r="M1600" s="23" t="str">
        <f aca="false">IF(A1600="","",IF(E1600="","Uncategorized",IF(I1600="Unknown","Unknown category",IF(AND(I1600="Transfer",F1600=""),"Transfer needs ID",IF(AND(F1600&lt;&gt;"",ABS(N(L1600))&gt;0.009),"Unmatched transfer",IF(AND(LEFT(E1600,6)="Rental",K1600="Household"),"Rental row needs property",""))))))</f>
        <v/>
      </c>
    </row>
    <row r="1601" customFormat="false" ht="15" hidden="false" customHeight="false" outlineLevel="0" collapsed="false">
      <c r="A1601" s="21"/>
      <c r="D1601" s="22"/>
      <c r="I1601" s="23" t="str">
        <f aca="false">IF(E1601="","",IFERROR(INDEX(Categories!$A$2:$A$200,MATCH(E1601,Categories!$B$2:$B$200,0)),"Unknown"))</f>
        <v/>
      </c>
      <c r="J1601" s="24" t="str">
        <f aca="false">IF(A1601="","",DATE(YEAR(A1601),MONTH(A1601),1))</f>
        <v/>
      </c>
      <c r="K1601" s="23" t="str">
        <f aca="false">IF(A1601="","",IF(G1601&lt;&gt;"",G1601,IFERROR(INDEX(Accounts!$D$2:$D$40,MATCH(B1601,Accounts!$A$2:$A$40,0)),"Household")))</f>
        <v/>
      </c>
      <c r="L1601" s="25" t="str">
        <f aca="false">IF(F1601="","",SUMIFS($D$2:$D$3001,$F$2:$F$3001,F1601))</f>
        <v/>
      </c>
      <c r="M1601" s="23" t="str">
        <f aca="false">IF(A1601="","",IF(E1601="","Uncategorized",IF(I1601="Unknown","Unknown category",IF(AND(I1601="Transfer",F1601=""),"Transfer needs ID",IF(AND(F1601&lt;&gt;"",ABS(N(L1601))&gt;0.009),"Unmatched transfer",IF(AND(LEFT(E1601,6)="Rental",K1601="Household"),"Rental row needs property",""))))))</f>
        <v/>
      </c>
    </row>
    <row r="1602" customFormat="false" ht="15" hidden="false" customHeight="false" outlineLevel="0" collapsed="false">
      <c r="A1602" s="21"/>
      <c r="D1602" s="22"/>
      <c r="I1602" s="23" t="str">
        <f aca="false">IF(E1602="","",IFERROR(INDEX(Categories!$A$2:$A$200,MATCH(E1602,Categories!$B$2:$B$200,0)),"Unknown"))</f>
        <v/>
      </c>
      <c r="J1602" s="24" t="str">
        <f aca="false">IF(A1602="","",DATE(YEAR(A1602),MONTH(A1602),1))</f>
        <v/>
      </c>
      <c r="K1602" s="23" t="str">
        <f aca="false">IF(A1602="","",IF(G1602&lt;&gt;"",G1602,IFERROR(INDEX(Accounts!$D$2:$D$40,MATCH(B1602,Accounts!$A$2:$A$40,0)),"Household")))</f>
        <v/>
      </c>
      <c r="L1602" s="25" t="str">
        <f aca="false">IF(F1602="","",SUMIFS($D$2:$D$3001,$F$2:$F$3001,F1602))</f>
        <v/>
      </c>
      <c r="M1602" s="23" t="str">
        <f aca="false">IF(A1602="","",IF(E1602="","Uncategorized",IF(I1602="Unknown","Unknown category",IF(AND(I1602="Transfer",F1602=""),"Transfer needs ID",IF(AND(F1602&lt;&gt;"",ABS(N(L1602))&gt;0.009),"Unmatched transfer",IF(AND(LEFT(E1602,6)="Rental",K1602="Household"),"Rental row needs property",""))))))</f>
        <v/>
      </c>
    </row>
    <row r="1603" customFormat="false" ht="15" hidden="false" customHeight="false" outlineLevel="0" collapsed="false">
      <c r="A1603" s="21"/>
      <c r="D1603" s="22"/>
      <c r="I1603" s="23" t="str">
        <f aca="false">IF(E1603="","",IFERROR(INDEX(Categories!$A$2:$A$200,MATCH(E1603,Categories!$B$2:$B$200,0)),"Unknown"))</f>
        <v/>
      </c>
      <c r="J1603" s="24" t="str">
        <f aca="false">IF(A1603="","",DATE(YEAR(A1603),MONTH(A1603),1))</f>
        <v/>
      </c>
      <c r="K1603" s="23" t="str">
        <f aca="false">IF(A1603="","",IF(G1603&lt;&gt;"",G1603,IFERROR(INDEX(Accounts!$D$2:$D$40,MATCH(B1603,Accounts!$A$2:$A$40,0)),"Household")))</f>
        <v/>
      </c>
      <c r="L1603" s="25" t="str">
        <f aca="false">IF(F1603="","",SUMIFS($D$2:$D$3001,$F$2:$F$3001,F1603))</f>
        <v/>
      </c>
      <c r="M1603" s="23" t="str">
        <f aca="false">IF(A1603="","",IF(E1603="","Uncategorized",IF(I1603="Unknown","Unknown category",IF(AND(I1603="Transfer",F1603=""),"Transfer needs ID",IF(AND(F1603&lt;&gt;"",ABS(N(L1603))&gt;0.009),"Unmatched transfer",IF(AND(LEFT(E1603,6)="Rental",K1603="Household"),"Rental row needs property",""))))))</f>
        <v/>
      </c>
    </row>
    <row r="1604" customFormat="false" ht="15" hidden="false" customHeight="false" outlineLevel="0" collapsed="false">
      <c r="A1604" s="21"/>
      <c r="D1604" s="22"/>
      <c r="I1604" s="23" t="str">
        <f aca="false">IF(E1604="","",IFERROR(INDEX(Categories!$A$2:$A$200,MATCH(E1604,Categories!$B$2:$B$200,0)),"Unknown"))</f>
        <v/>
      </c>
      <c r="J1604" s="24" t="str">
        <f aca="false">IF(A1604="","",DATE(YEAR(A1604),MONTH(A1604),1))</f>
        <v/>
      </c>
      <c r="K1604" s="23" t="str">
        <f aca="false">IF(A1604="","",IF(G1604&lt;&gt;"",G1604,IFERROR(INDEX(Accounts!$D$2:$D$40,MATCH(B1604,Accounts!$A$2:$A$40,0)),"Household")))</f>
        <v/>
      </c>
      <c r="L1604" s="25" t="str">
        <f aca="false">IF(F1604="","",SUMIFS($D$2:$D$3001,$F$2:$F$3001,F1604))</f>
        <v/>
      </c>
      <c r="M1604" s="23" t="str">
        <f aca="false">IF(A1604="","",IF(E1604="","Uncategorized",IF(I1604="Unknown","Unknown category",IF(AND(I1604="Transfer",F1604=""),"Transfer needs ID",IF(AND(F1604&lt;&gt;"",ABS(N(L1604))&gt;0.009),"Unmatched transfer",IF(AND(LEFT(E1604,6)="Rental",K1604="Household"),"Rental row needs property",""))))))</f>
        <v/>
      </c>
    </row>
    <row r="1605" customFormat="false" ht="15" hidden="false" customHeight="false" outlineLevel="0" collapsed="false">
      <c r="A1605" s="21"/>
      <c r="D1605" s="22"/>
      <c r="I1605" s="23" t="str">
        <f aca="false">IF(E1605="","",IFERROR(INDEX(Categories!$A$2:$A$200,MATCH(E1605,Categories!$B$2:$B$200,0)),"Unknown"))</f>
        <v/>
      </c>
      <c r="J1605" s="24" t="str">
        <f aca="false">IF(A1605="","",DATE(YEAR(A1605),MONTH(A1605),1))</f>
        <v/>
      </c>
      <c r="K1605" s="23" t="str">
        <f aca="false">IF(A1605="","",IF(G1605&lt;&gt;"",G1605,IFERROR(INDEX(Accounts!$D$2:$D$40,MATCH(B1605,Accounts!$A$2:$A$40,0)),"Household")))</f>
        <v/>
      </c>
      <c r="L1605" s="25" t="str">
        <f aca="false">IF(F1605="","",SUMIFS($D$2:$D$3001,$F$2:$F$3001,F1605))</f>
        <v/>
      </c>
      <c r="M1605" s="23" t="str">
        <f aca="false">IF(A1605="","",IF(E1605="","Uncategorized",IF(I1605="Unknown","Unknown category",IF(AND(I1605="Transfer",F1605=""),"Transfer needs ID",IF(AND(F1605&lt;&gt;"",ABS(N(L1605))&gt;0.009),"Unmatched transfer",IF(AND(LEFT(E1605,6)="Rental",K1605="Household"),"Rental row needs property",""))))))</f>
        <v/>
      </c>
    </row>
    <row r="1606" customFormat="false" ht="15" hidden="false" customHeight="false" outlineLevel="0" collapsed="false">
      <c r="A1606" s="21"/>
      <c r="D1606" s="22"/>
      <c r="I1606" s="23" t="str">
        <f aca="false">IF(E1606="","",IFERROR(INDEX(Categories!$A$2:$A$200,MATCH(E1606,Categories!$B$2:$B$200,0)),"Unknown"))</f>
        <v/>
      </c>
      <c r="J1606" s="24" t="str">
        <f aca="false">IF(A1606="","",DATE(YEAR(A1606),MONTH(A1606),1))</f>
        <v/>
      </c>
      <c r="K1606" s="23" t="str">
        <f aca="false">IF(A1606="","",IF(G1606&lt;&gt;"",G1606,IFERROR(INDEX(Accounts!$D$2:$D$40,MATCH(B1606,Accounts!$A$2:$A$40,0)),"Household")))</f>
        <v/>
      </c>
      <c r="L1606" s="25" t="str">
        <f aca="false">IF(F1606="","",SUMIFS($D$2:$D$3001,$F$2:$F$3001,F1606))</f>
        <v/>
      </c>
      <c r="M1606" s="23" t="str">
        <f aca="false">IF(A1606="","",IF(E1606="","Uncategorized",IF(I1606="Unknown","Unknown category",IF(AND(I1606="Transfer",F1606=""),"Transfer needs ID",IF(AND(F1606&lt;&gt;"",ABS(N(L1606))&gt;0.009),"Unmatched transfer",IF(AND(LEFT(E1606,6)="Rental",K1606="Household"),"Rental row needs property",""))))))</f>
        <v/>
      </c>
    </row>
    <row r="1607" customFormat="false" ht="15" hidden="false" customHeight="false" outlineLevel="0" collapsed="false">
      <c r="A1607" s="21"/>
      <c r="D1607" s="22"/>
      <c r="I1607" s="23" t="str">
        <f aca="false">IF(E1607="","",IFERROR(INDEX(Categories!$A$2:$A$200,MATCH(E1607,Categories!$B$2:$B$200,0)),"Unknown"))</f>
        <v/>
      </c>
      <c r="J1607" s="24" t="str">
        <f aca="false">IF(A1607="","",DATE(YEAR(A1607),MONTH(A1607),1))</f>
        <v/>
      </c>
      <c r="K1607" s="23" t="str">
        <f aca="false">IF(A1607="","",IF(G1607&lt;&gt;"",G1607,IFERROR(INDEX(Accounts!$D$2:$D$40,MATCH(B1607,Accounts!$A$2:$A$40,0)),"Household")))</f>
        <v/>
      </c>
      <c r="L1607" s="25" t="str">
        <f aca="false">IF(F1607="","",SUMIFS($D$2:$D$3001,$F$2:$F$3001,F1607))</f>
        <v/>
      </c>
      <c r="M1607" s="23" t="str">
        <f aca="false">IF(A1607="","",IF(E1607="","Uncategorized",IF(I1607="Unknown","Unknown category",IF(AND(I1607="Transfer",F1607=""),"Transfer needs ID",IF(AND(F1607&lt;&gt;"",ABS(N(L1607))&gt;0.009),"Unmatched transfer",IF(AND(LEFT(E1607,6)="Rental",K1607="Household"),"Rental row needs property",""))))))</f>
        <v/>
      </c>
    </row>
    <row r="1608" customFormat="false" ht="15" hidden="false" customHeight="false" outlineLevel="0" collapsed="false">
      <c r="A1608" s="21"/>
      <c r="D1608" s="22"/>
      <c r="I1608" s="23" t="str">
        <f aca="false">IF(E1608="","",IFERROR(INDEX(Categories!$A$2:$A$200,MATCH(E1608,Categories!$B$2:$B$200,0)),"Unknown"))</f>
        <v/>
      </c>
      <c r="J1608" s="24" t="str">
        <f aca="false">IF(A1608="","",DATE(YEAR(A1608),MONTH(A1608),1))</f>
        <v/>
      </c>
      <c r="K1608" s="23" t="str">
        <f aca="false">IF(A1608="","",IF(G1608&lt;&gt;"",G1608,IFERROR(INDEX(Accounts!$D$2:$D$40,MATCH(B1608,Accounts!$A$2:$A$40,0)),"Household")))</f>
        <v/>
      </c>
      <c r="L1608" s="25" t="str">
        <f aca="false">IF(F1608="","",SUMIFS($D$2:$D$3001,$F$2:$F$3001,F1608))</f>
        <v/>
      </c>
      <c r="M1608" s="23" t="str">
        <f aca="false">IF(A1608="","",IF(E1608="","Uncategorized",IF(I1608="Unknown","Unknown category",IF(AND(I1608="Transfer",F1608=""),"Transfer needs ID",IF(AND(F1608&lt;&gt;"",ABS(N(L1608))&gt;0.009),"Unmatched transfer",IF(AND(LEFT(E1608,6)="Rental",K1608="Household"),"Rental row needs property",""))))))</f>
        <v/>
      </c>
    </row>
    <row r="1609" customFormat="false" ht="15" hidden="false" customHeight="false" outlineLevel="0" collapsed="false">
      <c r="A1609" s="21"/>
      <c r="D1609" s="22"/>
      <c r="I1609" s="23" t="str">
        <f aca="false">IF(E1609="","",IFERROR(INDEX(Categories!$A$2:$A$200,MATCH(E1609,Categories!$B$2:$B$200,0)),"Unknown"))</f>
        <v/>
      </c>
      <c r="J1609" s="24" t="str">
        <f aca="false">IF(A1609="","",DATE(YEAR(A1609),MONTH(A1609),1))</f>
        <v/>
      </c>
      <c r="K1609" s="23" t="str">
        <f aca="false">IF(A1609="","",IF(G1609&lt;&gt;"",G1609,IFERROR(INDEX(Accounts!$D$2:$D$40,MATCH(B1609,Accounts!$A$2:$A$40,0)),"Household")))</f>
        <v/>
      </c>
      <c r="L1609" s="25" t="str">
        <f aca="false">IF(F1609="","",SUMIFS($D$2:$D$3001,$F$2:$F$3001,F1609))</f>
        <v/>
      </c>
      <c r="M1609" s="23" t="str">
        <f aca="false">IF(A1609="","",IF(E1609="","Uncategorized",IF(I1609="Unknown","Unknown category",IF(AND(I1609="Transfer",F1609=""),"Transfer needs ID",IF(AND(F1609&lt;&gt;"",ABS(N(L1609))&gt;0.009),"Unmatched transfer",IF(AND(LEFT(E1609,6)="Rental",K1609="Household"),"Rental row needs property",""))))))</f>
        <v/>
      </c>
    </row>
    <row r="1610" customFormat="false" ht="15" hidden="false" customHeight="false" outlineLevel="0" collapsed="false">
      <c r="A1610" s="21"/>
      <c r="D1610" s="22"/>
      <c r="I1610" s="23" t="str">
        <f aca="false">IF(E1610="","",IFERROR(INDEX(Categories!$A$2:$A$200,MATCH(E1610,Categories!$B$2:$B$200,0)),"Unknown"))</f>
        <v/>
      </c>
      <c r="J1610" s="24" t="str">
        <f aca="false">IF(A1610="","",DATE(YEAR(A1610),MONTH(A1610),1))</f>
        <v/>
      </c>
      <c r="K1610" s="23" t="str">
        <f aca="false">IF(A1610="","",IF(G1610&lt;&gt;"",G1610,IFERROR(INDEX(Accounts!$D$2:$D$40,MATCH(B1610,Accounts!$A$2:$A$40,0)),"Household")))</f>
        <v/>
      </c>
      <c r="L1610" s="25" t="str">
        <f aca="false">IF(F1610="","",SUMIFS($D$2:$D$3001,$F$2:$F$3001,F1610))</f>
        <v/>
      </c>
      <c r="M1610" s="23" t="str">
        <f aca="false">IF(A1610="","",IF(E1610="","Uncategorized",IF(I1610="Unknown","Unknown category",IF(AND(I1610="Transfer",F1610=""),"Transfer needs ID",IF(AND(F1610&lt;&gt;"",ABS(N(L1610))&gt;0.009),"Unmatched transfer",IF(AND(LEFT(E1610,6)="Rental",K1610="Household"),"Rental row needs property",""))))))</f>
        <v/>
      </c>
    </row>
    <row r="1611" customFormat="false" ht="15" hidden="false" customHeight="false" outlineLevel="0" collapsed="false">
      <c r="A1611" s="21"/>
      <c r="D1611" s="22"/>
      <c r="I1611" s="23" t="str">
        <f aca="false">IF(E1611="","",IFERROR(INDEX(Categories!$A$2:$A$200,MATCH(E1611,Categories!$B$2:$B$200,0)),"Unknown"))</f>
        <v/>
      </c>
      <c r="J1611" s="24" t="str">
        <f aca="false">IF(A1611="","",DATE(YEAR(A1611),MONTH(A1611),1))</f>
        <v/>
      </c>
      <c r="K1611" s="23" t="str">
        <f aca="false">IF(A1611="","",IF(G1611&lt;&gt;"",G1611,IFERROR(INDEX(Accounts!$D$2:$D$40,MATCH(B1611,Accounts!$A$2:$A$40,0)),"Household")))</f>
        <v/>
      </c>
      <c r="L1611" s="25" t="str">
        <f aca="false">IF(F1611="","",SUMIFS($D$2:$D$3001,$F$2:$F$3001,F1611))</f>
        <v/>
      </c>
      <c r="M1611" s="23" t="str">
        <f aca="false">IF(A1611="","",IF(E1611="","Uncategorized",IF(I1611="Unknown","Unknown category",IF(AND(I1611="Transfer",F1611=""),"Transfer needs ID",IF(AND(F1611&lt;&gt;"",ABS(N(L1611))&gt;0.009),"Unmatched transfer",IF(AND(LEFT(E1611,6)="Rental",K1611="Household"),"Rental row needs property",""))))))</f>
        <v/>
      </c>
    </row>
    <row r="1612" customFormat="false" ht="15" hidden="false" customHeight="false" outlineLevel="0" collapsed="false">
      <c r="A1612" s="21"/>
      <c r="D1612" s="22"/>
      <c r="I1612" s="23" t="str">
        <f aca="false">IF(E1612="","",IFERROR(INDEX(Categories!$A$2:$A$200,MATCH(E1612,Categories!$B$2:$B$200,0)),"Unknown"))</f>
        <v/>
      </c>
      <c r="J1612" s="24" t="str">
        <f aca="false">IF(A1612="","",DATE(YEAR(A1612),MONTH(A1612),1))</f>
        <v/>
      </c>
      <c r="K1612" s="23" t="str">
        <f aca="false">IF(A1612="","",IF(G1612&lt;&gt;"",G1612,IFERROR(INDEX(Accounts!$D$2:$D$40,MATCH(B1612,Accounts!$A$2:$A$40,0)),"Household")))</f>
        <v/>
      </c>
      <c r="L1612" s="25" t="str">
        <f aca="false">IF(F1612="","",SUMIFS($D$2:$D$3001,$F$2:$F$3001,F1612))</f>
        <v/>
      </c>
      <c r="M1612" s="23" t="str">
        <f aca="false">IF(A1612="","",IF(E1612="","Uncategorized",IF(I1612="Unknown","Unknown category",IF(AND(I1612="Transfer",F1612=""),"Transfer needs ID",IF(AND(F1612&lt;&gt;"",ABS(N(L1612))&gt;0.009),"Unmatched transfer",IF(AND(LEFT(E1612,6)="Rental",K1612="Household"),"Rental row needs property",""))))))</f>
        <v/>
      </c>
    </row>
    <row r="1613" customFormat="false" ht="15" hidden="false" customHeight="false" outlineLevel="0" collapsed="false">
      <c r="A1613" s="21"/>
      <c r="D1613" s="22"/>
      <c r="I1613" s="23" t="str">
        <f aca="false">IF(E1613="","",IFERROR(INDEX(Categories!$A$2:$A$200,MATCH(E1613,Categories!$B$2:$B$200,0)),"Unknown"))</f>
        <v/>
      </c>
      <c r="J1613" s="24" t="str">
        <f aca="false">IF(A1613="","",DATE(YEAR(A1613),MONTH(A1613),1))</f>
        <v/>
      </c>
      <c r="K1613" s="23" t="str">
        <f aca="false">IF(A1613="","",IF(G1613&lt;&gt;"",G1613,IFERROR(INDEX(Accounts!$D$2:$D$40,MATCH(B1613,Accounts!$A$2:$A$40,0)),"Household")))</f>
        <v/>
      </c>
      <c r="L1613" s="25" t="str">
        <f aca="false">IF(F1613="","",SUMIFS($D$2:$D$3001,$F$2:$F$3001,F1613))</f>
        <v/>
      </c>
      <c r="M1613" s="23" t="str">
        <f aca="false">IF(A1613="","",IF(E1613="","Uncategorized",IF(I1613="Unknown","Unknown category",IF(AND(I1613="Transfer",F1613=""),"Transfer needs ID",IF(AND(F1613&lt;&gt;"",ABS(N(L1613))&gt;0.009),"Unmatched transfer",IF(AND(LEFT(E1613,6)="Rental",K1613="Household"),"Rental row needs property",""))))))</f>
        <v/>
      </c>
    </row>
    <row r="1614" customFormat="false" ht="15" hidden="false" customHeight="false" outlineLevel="0" collapsed="false">
      <c r="A1614" s="21"/>
      <c r="D1614" s="22"/>
      <c r="I1614" s="23" t="str">
        <f aca="false">IF(E1614="","",IFERROR(INDEX(Categories!$A$2:$A$200,MATCH(E1614,Categories!$B$2:$B$200,0)),"Unknown"))</f>
        <v/>
      </c>
      <c r="J1614" s="24" t="str">
        <f aca="false">IF(A1614="","",DATE(YEAR(A1614),MONTH(A1614),1))</f>
        <v/>
      </c>
      <c r="K1614" s="23" t="str">
        <f aca="false">IF(A1614="","",IF(G1614&lt;&gt;"",G1614,IFERROR(INDEX(Accounts!$D$2:$D$40,MATCH(B1614,Accounts!$A$2:$A$40,0)),"Household")))</f>
        <v/>
      </c>
      <c r="L1614" s="25" t="str">
        <f aca="false">IF(F1614="","",SUMIFS($D$2:$D$3001,$F$2:$F$3001,F1614))</f>
        <v/>
      </c>
      <c r="M1614" s="23" t="str">
        <f aca="false">IF(A1614="","",IF(E1614="","Uncategorized",IF(I1614="Unknown","Unknown category",IF(AND(I1614="Transfer",F1614=""),"Transfer needs ID",IF(AND(F1614&lt;&gt;"",ABS(N(L1614))&gt;0.009),"Unmatched transfer",IF(AND(LEFT(E1614,6)="Rental",K1614="Household"),"Rental row needs property",""))))))</f>
        <v/>
      </c>
    </row>
    <row r="1615" customFormat="false" ht="15" hidden="false" customHeight="false" outlineLevel="0" collapsed="false">
      <c r="A1615" s="21"/>
      <c r="D1615" s="22"/>
      <c r="I1615" s="23" t="str">
        <f aca="false">IF(E1615="","",IFERROR(INDEX(Categories!$A$2:$A$200,MATCH(E1615,Categories!$B$2:$B$200,0)),"Unknown"))</f>
        <v/>
      </c>
      <c r="J1615" s="24" t="str">
        <f aca="false">IF(A1615="","",DATE(YEAR(A1615),MONTH(A1615),1))</f>
        <v/>
      </c>
      <c r="K1615" s="23" t="str">
        <f aca="false">IF(A1615="","",IF(G1615&lt;&gt;"",G1615,IFERROR(INDEX(Accounts!$D$2:$D$40,MATCH(B1615,Accounts!$A$2:$A$40,0)),"Household")))</f>
        <v/>
      </c>
      <c r="L1615" s="25" t="str">
        <f aca="false">IF(F1615="","",SUMIFS($D$2:$D$3001,$F$2:$F$3001,F1615))</f>
        <v/>
      </c>
      <c r="M1615" s="23" t="str">
        <f aca="false">IF(A1615="","",IF(E1615="","Uncategorized",IF(I1615="Unknown","Unknown category",IF(AND(I1615="Transfer",F1615=""),"Transfer needs ID",IF(AND(F1615&lt;&gt;"",ABS(N(L1615))&gt;0.009),"Unmatched transfer",IF(AND(LEFT(E1615,6)="Rental",K1615="Household"),"Rental row needs property",""))))))</f>
        <v/>
      </c>
    </row>
    <row r="1616" customFormat="false" ht="15" hidden="false" customHeight="false" outlineLevel="0" collapsed="false">
      <c r="A1616" s="21"/>
      <c r="D1616" s="22"/>
      <c r="I1616" s="23" t="str">
        <f aca="false">IF(E1616="","",IFERROR(INDEX(Categories!$A$2:$A$200,MATCH(E1616,Categories!$B$2:$B$200,0)),"Unknown"))</f>
        <v/>
      </c>
      <c r="J1616" s="24" t="str">
        <f aca="false">IF(A1616="","",DATE(YEAR(A1616),MONTH(A1616),1))</f>
        <v/>
      </c>
      <c r="K1616" s="23" t="str">
        <f aca="false">IF(A1616="","",IF(G1616&lt;&gt;"",G1616,IFERROR(INDEX(Accounts!$D$2:$D$40,MATCH(B1616,Accounts!$A$2:$A$40,0)),"Household")))</f>
        <v/>
      </c>
      <c r="L1616" s="25" t="str">
        <f aca="false">IF(F1616="","",SUMIFS($D$2:$D$3001,$F$2:$F$3001,F1616))</f>
        <v/>
      </c>
      <c r="M1616" s="23" t="str">
        <f aca="false">IF(A1616="","",IF(E1616="","Uncategorized",IF(I1616="Unknown","Unknown category",IF(AND(I1616="Transfer",F1616=""),"Transfer needs ID",IF(AND(F1616&lt;&gt;"",ABS(N(L1616))&gt;0.009),"Unmatched transfer",IF(AND(LEFT(E1616,6)="Rental",K1616="Household"),"Rental row needs property",""))))))</f>
        <v/>
      </c>
    </row>
    <row r="1617" customFormat="false" ht="15" hidden="false" customHeight="false" outlineLevel="0" collapsed="false">
      <c r="A1617" s="21"/>
      <c r="D1617" s="22"/>
      <c r="I1617" s="23" t="str">
        <f aca="false">IF(E1617="","",IFERROR(INDEX(Categories!$A$2:$A$200,MATCH(E1617,Categories!$B$2:$B$200,0)),"Unknown"))</f>
        <v/>
      </c>
      <c r="J1617" s="24" t="str">
        <f aca="false">IF(A1617="","",DATE(YEAR(A1617),MONTH(A1617),1))</f>
        <v/>
      </c>
      <c r="K1617" s="23" t="str">
        <f aca="false">IF(A1617="","",IF(G1617&lt;&gt;"",G1617,IFERROR(INDEX(Accounts!$D$2:$D$40,MATCH(B1617,Accounts!$A$2:$A$40,0)),"Household")))</f>
        <v/>
      </c>
      <c r="L1617" s="25" t="str">
        <f aca="false">IF(F1617="","",SUMIFS($D$2:$D$3001,$F$2:$F$3001,F1617))</f>
        <v/>
      </c>
      <c r="M1617" s="23" t="str">
        <f aca="false">IF(A1617="","",IF(E1617="","Uncategorized",IF(I1617="Unknown","Unknown category",IF(AND(I1617="Transfer",F1617=""),"Transfer needs ID",IF(AND(F1617&lt;&gt;"",ABS(N(L1617))&gt;0.009),"Unmatched transfer",IF(AND(LEFT(E1617,6)="Rental",K1617="Household"),"Rental row needs property",""))))))</f>
        <v/>
      </c>
    </row>
    <row r="1618" customFormat="false" ht="15" hidden="false" customHeight="false" outlineLevel="0" collapsed="false">
      <c r="A1618" s="21"/>
      <c r="D1618" s="22"/>
      <c r="I1618" s="23" t="str">
        <f aca="false">IF(E1618="","",IFERROR(INDEX(Categories!$A$2:$A$200,MATCH(E1618,Categories!$B$2:$B$200,0)),"Unknown"))</f>
        <v/>
      </c>
      <c r="J1618" s="24" t="str">
        <f aca="false">IF(A1618="","",DATE(YEAR(A1618),MONTH(A1618),1))</f>
        <v/>
      </c>
      <c r="K1618" s="23" t="str">
        <f aca="false">IF(A1618="","",IF(G1618&lt;&gt;"",G1618,IFERROR(INDEX(Accounts!$D$2:$D$40,MATCH(B1618,Accounts!$A$2:$A$40,0)),"Household")))</f>
        <v/>
      </c>
      <c r="L1618" s="25" t="str">
        <f aca="false">IF(F1618="","",SUMIFS($D$2:$D$3001,$F$2:$F$3001,F1618))</f>
        <v/>
      </c>
      <c r="M1618" s="23" t="str">
        <f aca="false">IF(A1618="","",IF(E1618="","Uncategorized",IF(I1618="Unknown","Unknown category",IF(AND(I1618="Transfer",F1618=""),"Transfer needs ID",IF(AND(F1618&lt;&gt;"",ABS(N(L1618))&gt;0.009),"Unmatched transfer",IF(AND(LEFT(E1618,6)="Rental",K1618="Household"),"Rental row needs property",""))))))</f>
        <v/>
      </c>
    </row>
    <row r="1619" customFormat="false" ht="15" hidden="false" customHeight="false" outlineLevel="0" collapsed="false">
      <c r="A1619" s="21"/>
      <c r="D1619" s="22"/>
      <c r="I1619" s="23" t="str">
        <f aca="false">IF(E1619="","",IFERROR(INDEX(Categories!$A$2:$A$200,MATCH(E1619,Categories!$B$2:$B$200,0)),"Unknown"))</f>
        <v/>
      </c>
      <c r="J1619" s="24" t="str">
        <f aca="false">IF(A1619="","",DATE(YEAR(A1619),MONTH(A1619),1))</f>
        <v/>
      </c>
      <c r="K1619" s="23" t="str">
        <f aca="false">IF(A1619="","",IF(G1619&lt;&gt;"",G1619,IFERROR(INDEX(Accounts!$D$2:$D$40,MATCH(B1619,Accounts!$A$2:$A$40,0)),"Household")))</f>
        <v/>
      </c>
      <c r="L1619" s="25" t="str">
        <f aca="false">IF(F1619="","",SUMIFS($D$2:$D$3001,$F$2:$F$3001,F1619))</f>
        <v/>
      </c>
      <c r="M1619" s="23" t="str">
        <f aca="false">IF(A1619="","",IF(E1619="","Uncategorized",IF(I1619="Unknown","Unknown category",IF(AND(I1619="Transfer",F1619=""),"Transfer needs ID",IF(AND(F1619&lt;&gt;"",ABS(N(L1619))&gt;0.009),"Unmatched transfer",IF(AND(LEFT(E1619,6)="Rental",K1619="Household"),"Rental row needs property",""))))))</f>
        <v/>
      </c>
    </row>
    <row r="1620" customFormat="false" ht="15" hidden="false" customHeight="false" outlineLevel="0" collapsed="false">
      <c r="A1620" s="21"/>
      <c r="D1620" s="22"/>
      <c r="I1620" s="23" t="str">
        <f aca="false">IF(E1620="","",IFERROR(INDEX(Categories!$A$2:$A$200,MATCH(E1620,Categories!$B$2:$B$200,0)),"Unknown"))</f>
        <v/>
      </c>
      <c r="J1620" s="24" t="str">
        <f aca="false">IF(A1620="","",DATE(YEAR(A1620),MONTH(A1620),1))</f>
        <v/>
      </c>
      <c r="K1620" s="23" t="str">
        <f aca="false">IF(A1620="","",IF(G1620&lt;&gt;"",G1620,IFERROR(INDEX(Accounts!$D$2:$D$40,MATCH(B1620,Accounts!$A$2:$A$40,0)),"Household")))</f>
        <v/>
      </c>
      <c r="L1620" s="25" t="str">
        <f aca="false">IF(F1620="","",SUMIFS($D$2:$D$3001,$F$2:$F$3001,F1620))</f>
        <v/>
      </c>
      <c r="M1620" s="23" t="str">
        <f aca="false">IF(A1620="","",IF(E1620="","Uncategorized",IF(I1620="Unknown","Unknown category",IF(AND(I1620="Transfer",F1620=""),"Transfer needs ID",IF(AND(F1620&lt;&gt;"",ABS(N(L1620))&gt;0.009),"Unmatched transfer",IF(AND(LEFT(E1620,6)="Rental",K1620="Household"),"Rental row needs property",""))))))</f>
        <v/>
      </c>
    </row>
    <row r="1621" customFormat="false" ht="15" hidden="false" customHeight="false" outlineLevel="0" collapsed="false">
      <c r="A1621" s="21"/>
      <c r="D1621" s="22"/>
      <c r="I1621" s="23" t="str">
        <f aca="false">IF(E1621="","",IFERROR(INDEX(Categories!$A$2:$A$200,MATCH(E1621,Categories!$B$2:$B$200,0)),"Unknown"))</f>
        <v/>
      </c>
      <c r="J1621" s="24" t="str">
        <f aca="false">IF(A1621="","",DATE(YEAR(A1621),MONTH(A1621),1))</f>
        <v/>
      </c>
      <c r="K1621" s="23" t="str">
        <f aca="false">IF(A1621="","",IF(G1621&lt;&gt;"",G1621,IFERROR(INDEX(Accounts!$D$2:$D$40,MATCH(B1621,Accounts!$A$2:$A$40,0)),"Household")))</f>
        <v/>
      </c>
      <c r="L1621" s="25" t="str">
        <f aca="false">IF(F1621="","",SUMIFS($D$2:$D$3001,$F$2:$F$3001,F1621))</f>
        <v/>
      </c>
      <c r="M1621" s="23" t="str">
        <f aca="false">IF(A1621="","",IF(E1621="","Uncategorized",IF(I1621="Unknown","Unknown category",IF(AND(I1621="Transfer",F1621=""),"Transfer needs ID",IF(AND(F1621&lt;&gt;"",ABS(N(L1621))&gt;0.009),"Unmatched transfer",IF(AND(LEFT(E1621,6)="Rental",K1621="Household"),"Rental row needs property",""))))))</f>
        <v/>
      </c>
    </row>
    <row r="1622" customFormat="false" ht="15" hidden="false" customHeight="false" outlineLevel="0" collapsed="false">
      <c r="A1622" s="21"/>
      <c r="D1622" s="22"/>
      <c r="I1622" s="23" t="str">
        <f aca="false">IF(E1622="","",IFERROR(INDEX(Categories!$A$2:$A$200,MATCH(E1622,Categories!$B$2:$B$200,0)),"Unknown"))</f>
        <v/>
      </c>
      <c r="J1622" s="24" t="str">
        <f aca="false">IF(A1622="","",DATE(YEAR(A1622),MONTH(A1622),1))</f>
        <v/>
      </c>
      <c r="K1622" s="23" t="str">
        <f aca="false">IF(A1622="","",IF(G1622&lt;&gt;"",G1622,IFERROR(INDEX(Accounts!$D$2:$D$40,MATCH(B1622,Accounts!$A$2:$A$40,0)),"Household")))</f>
        <v/>
      </c>
      <c r="L1622" s="25" t="str">
        <f aca="false">IF(F1622="","",SUMIFS($D$2:$D$3001,$F$2:$F$3001,F1622))</f>
        <v/>
      </c>
      <c r="M1622" s="23" t="str">
        <f aca="false">IF(A1622="","",IF(E1622="","Uncategorized",IF(I1622="Unknown","Unknown category",IF(AND(I1622="Transfer",F1622=""),"Transfer needs ID",IF(AND(F1622&lt;&gt;"",ABS(N(L1622))&gt;0.009),"Unmatched transfer",IF(AND(LEFT(E1622,6)="Rental",K1622="Household"),"Rental row needs property",""))))))</f>
        <v/>
      </c>
    </row>
    <row r="1623" customFormat="false" ht="15" hidden="false" customHeight="false" outlineLevel="0" collapsed="false">
      <c r="A1623" s="21"/>
      <c r="D1623" s="22"/>
      <c r="I1623" s="23" t="str">
        <f aca="false">IF(E1623="","",IFERROR(INDEX(Categories!$A$2:$A$200,MATCH(E1623,Categories!$B$2:$B$200,0)),"Unknown"))</f>
        <v/>
      </c>
      <c r="J1623" s="24" t="str">
        <f aca="false">IF(A1623="","",DATE(YEAR(A1623),MONTH(A1623),1))</f>
        <v/>
      </c>
      <c r="K1623" s="23" t="str">
        <f aca="false">IF(A1623="","",IF(G1623&lt;&gt;"",G1623,IFERROR(INDEX(Accounts!$D$2:$D$40,MATCH(B1623,Accounts!$A$2:$A$40,0)),"Household")))</f>
        <v/>
      </c>
      <c r="L1623" s="25" t="str">
        <f aca="false">IF(F1623="","",SUMIFS($D$2:$D$3001,$F$2:$F$3001,F1623))</f>
        <v/>
      </c>
      <c r="M1623" s="23" t="str">
        <f aca="false">IF(A1623="","",IF(E1623="","Uncategorized",IF(I1623="Unknown","Unknown category",IF(AND(I1623="Transfer",F1623=""),"Transfer needs ID",IF(AND(F1623&lt;&gt;"",ABS(N(L1623))&gt;0.009),"Unmatched transfer",IF(AND(LEFT(E1623,6)="Rental",K1623="Household"),"Rental row needs property",""))))))</f>
        <v/>
      </c>
    </row>
    <row r="1624" customFormat="false" ht="15" hidden="false" customHeight="false" outlineLevel="0" collapsed="false">
      <c r="A1624" s="21"/>
      <c r="D1624" s="22"/>
      <c r="I1624" s="23" t="str">
        <f aca="false">IF(E1624="","",IFERROR(INDEX(Categories!$A$2:$A$200,MATCH(E1624,Categories!$B$2:$B$200,0)),"Unknown"))</f>
        <v/>
      </c>
      <c r="J1624" s="24" t="str">
        <f aca="false">IF(A1624="","",DATE(YEAR(A1624),MONTH(A1624),1))</f>
        <v/>
      </c>
      <c r="K1624" s="23" t="str">
        <f aca="false">IF(A1624="","",IF(G1624&lt;&gt;"",G1624,IFERROR(INDEX(Accounts!$D$2:$D$40,MATCH(B1624,Accounts!$A$2:$A$40,0)),"Household")))</f>
        <v/>
      </c>
      <c r="L1624" s="25" t="str">
        <f aca="false">IF(F1624="","",SUMIFS($D$2:$D$3001,$F$2:$F$3001,F1624))</f>
        <v/>
      </c>
      <c r="M1624" s="23" t="str">
        <f aca="false">IF(A1624="","",IF(E1624="","Uncategorized",IF(I1624="Unknown","Unknown category",IF(AND(I1624="Transfer",F1624=""),"Transfer needs ID",IF(AND(F1624&lt;&gt;"",ABS(N(L1624))&gt;0.009),"Unmatched transfer",IF(AND(LEFT(E1624,6)="Rental",K1624="Household"),"Rental row needs property",""))))))</f>
        <v/>
      </c>
    </row>
    <row r="1625" customFormat="false" ht="15" hidden="false" customHeight="false" outlineLevel="0" collapsed="false">
      <c r="A1625" s="21"/>
      <c r="D1625" s="22"/>
      <c r="I1625" s="23" t="str">
        <f aca="false">IF(E1625="","",IFERROR(INDEX(Categories!$A$2:$A$200,MATCH(E1625,Categories!$B$2:$B$200,0)),"Unknown"))</f>
        <v/>
      </c>
      <c r="J1625" s="24" t="str">
        <f aca="false">IF(A1625="","",DATE(YEAR(A1625),MONTH(A1625),1))</f>
        <v/>
      </c>
      <c r="K1625" s="23" t="str">
        <f aca="false">IF(A1625="","",IF(G1625&lt;&gt;"",G1625,IFERROR(INDEX(Accounts!$D$2:$D$40,MATCH(B1625,Accounts!$A$2:$A$40,0)),"Household")))</f>
        <v/>
      </c>
      <c r="L1625" s="25" t="str">
        <f aca="false">IF(F1625="","",SUMIFS($D$2:$D$3001,$F$2:$F$3001,F1625))</f>
        <v/>
      </c>
      <c r="M1625" s="23" t="str">
        <f aca="false">IF(A1625="","",IF(E1625="","Uncategorized",IF(I1625="Unknown","Unknown category",IF(AND(I1625="Transfer",F1625=""),"Transfer needs ID",IF(AND(F1625&lt;&gt;"",ABS(N(L1625))&gt;0.009),"Unmatched transfer",IF(AND(LEFT(E1625,6)="Rental",K1625="Household"),"Rental row needs property",""))))))</f>
        <v/>
      </c>
    </row>
    <row r="1626" customFormat="false" ht="15" hidden="false" customHeight="false" outlineLevel="0" collapsed="false">
      <c r="A1626" s="21"/>
      <c r="D1626" s="22"/>
      <c r="I1626" s="23" t="str">
        <f aca="false">IF(E1626="","",IFERROR(INDEX(Categories!$A$2:$A$200,MATCH(E1626,Categories!$B$2:$B$200,0)),"Unknown"))</f>
        <v/>
      </c>
      <c r="J1626" s="24" t="str">
        <f aca="false">IF(A1626="","",DATE(YEAR(A1626),MONTH(A1626),1))</f>
        <v/>
      </c>
      <c r="K1626" s="23" t="str">
        <f aca="false">IF(A1626="","",IF(G1626&lt;&gt;"",G1626,IFERROR(INDEX(Accounts!$D$2:$D$40,MATCH(B1626,Accounts!$A$2:$A$40,0)),"Household")))</f>
        <v/>
      </c>
      <c r="L1626" s="25" t="str">
        <f aca="false">IF(F1626="","",SUMIFS($D$2:$D$3001,$F$2:$F$3001,F1626))</f>
        <v/>
      </c>
      <c r="M1626" s="23" t="str">
        <f aca="false">IF(A1626="","",IF(E1626="","Uncategorized",IF(I1626="Unknown","Unknown category",IF(AND(I1626="Transfer",F1626=""),"Transfer needs ID",IF(AND(F1626&lt;&gt;"",ABS(N(L1626))&gt;0.009),"Unmatched transfer",IF(AND(LEFT(E1626,6)="Rental",K1626="Household"),"Rental row needs property",""))))))</f>
        <v/>
      </c>
    </row>
    <row r="1627" customFormat="false" ht="15" hidden="false" customHeight="false" outlineLevel="0" collapsed="false">
      <c r="A1627" s="21"/>
      <c r="D1627" s="22"/>
      <c r="I1627" s="23" t="str">
        <f aca="false">IF(E1627="","",IFERROR(INDEX(Categories!$A$2:$A$200,MATCH(E1627,Categories!$B$2:$B$200,0)),"Unknown"))</f>
        <v/>
      </c>
      <c r="J1627" s="24" t="str">
        <f aca="false">IF(A1627="","",DATE(YEAR(A1627),MONTH(A1627),1))</f>
        <v/>
      </c>
      <c r="K1627" s="23" t="str">
        <f aca="false">IF(A1627="","",IF(G1627&lt;&gt;"",G1627,IFERROR(INDEX(Accounts!$D$2:$D$40,MATCH(B1627,Accounts!$A$2:$A$40,0)),"Household")))</f>
        <v/>
      </c>
      <c r="L1627" s="25" t="str">
        <f aca="false">IF(F1627="","",SUMIFS($D$2:$D$3001,$F$2:$F$3001,F1627))</f>
        <v/>
      </c>
      <c r="M1627" s="23" t="str">
        <f aca="false">IF(A1627="","",IF(E1627="","Uncategorized",IF(I1627="Unknown","Unknown category",IF(AND(I1627="Transfer",F1627=""),"Transfer needs ID",IF(AND(F1627&lt;&gt;"",ABS(N(L1627))&gt;0.009),"Unmatched transfer",IF(AND(LEFT(E1627,6)="Rental",K1627="Household"),"Rental row needs property",""))))))</f>
        <v/>
      </c>
    </row>
    <row r="1628" customFormat="false" ht="15" hidden="false" customHeight="false" outlineLevel="0" collapsed="false">
      <c r="A1628" s="21"/>
      <c r="D1628" s="22"/>
      <c r="I1628" s="23" t="str">
        <f aca="false">IF(E1628="","",IFERROR(INDEX(Categories!$A$2:$A$200,MATCH(E1628,Categories!$B$2:$B$200,0)),"Unknown"))</f>
        <v/>
      </c>
      <c r="J1628" s="24" t="str">
        <f aca="false">IF(A1628="","",DATE(YEAR(A1628),MONTH(A1628),1))</f>
        <v/>
      </c>
      <c r="K1628" s="23" t="str">
        <f aca="false">IF(A1628="","",IF(G1628&lt;&gt;"",G1628,IFERROR(INDEX(Accounts!$D$2:$D$40,MATCH(B1628,Accounts!$A$2:$A$40,0)),"Household")))</f>
        <v/>
      </c>
      <c r="L1628" s="25" t="str">
        <f aca="false">IF(F1628="","",SUMIFS($D$2:$D$3001,$F$2:$F$3001,F1628))</f>
        <v/>
      </c>
      <c r="M1628" s="23" t="str">
        <f aca="false">IF(A1628="","",IF(E1628="","Uncategorized",IF(I1628="Unknown","Unknown category",IF(AND(I1628="Transfer",F1628=""),"Transfer needs ID",IF(AND(F1628&lt;&gt;"",ABS(N(L1628))&gt;0.009),"Unmatched transfer",IF(AND(LEFT(E1628,6)="Rental",K1628="Household"),"Rental row needs property",""))))))</f>
        <v/>
      </c>
    </row>
    <row r="1629" customFormat="false" ht="15" hidden="false" customHeight="false" outlineLevel="0" collapsed="false">
      <c r="A1629" s="21"/>
      <c r="D1629" s="22"/>
      <c r="I1629" s="23" t="str">
        <f aca="false">IF(E1629="","",IFERROR(INDEX(Categories!$A$2:$A$200,MATCH(E1629,Categories!$B$2:$B$200,0)),"Unknown"))</f>
        <v/>
      </c>
      <c r="J1629" s="24" t="str">
        <f aca="false">IF(A1629="","",DATE(YEAR(A1629),MONTH(A1629),1))</f>
        <v/>
      </c>
      <c r="K1629" s="23" t="str">
        <f aca="false">IF(A1629="","",IF(G1629&lt;&gt;"",G1629,IFERROR(INDEX(Accounts!$D$2:$D$40,MATCH(B1629,Accounts!$A$2:$A$40,0)),"Household")))</f>
        <v/>
      </c>
      <c r="L1629" s="25" t="str">
        <f aca="false">IF(F1629="","",SUMIFS($D$2:$D$3001,$F$2:$F$3001,F1629))</f>
        <v/>
      </c>
      <c r="M1629" s="23" t="str">
        <f aca="false">IF(A1629="","",IF(E1629="","Uncategorized",IF(I1629="Unknown","Unknown category",IF(AND(I1629="Transfer",F1629=""),"Transfer needs ID",IF(AND(F1629&lt;&gt;"",ABS(N(L1629))&gt;0.009),"Unmatched transfer",IF(AND(LEFT(E1629,6)="Rental",K1629="Household"),"Rental row needs property",""))))))</f>
        <v/>
      </c>
    </row>
    <row r="1630" customFormat="false" ht="15" hidden="false" customHeight="false" outlineLevel="0" collapsed="false">
      <c r="A1630" s="21"/>
      <c r="D1630" s="22"/>
      <c r="I1630" s="23" t="str">
        <f aca="false">IF(E1630="","",IFERROR(INDEX(Categories!$A$2:$A$200,MATCH(E1630,Categories!$B$2:$B$200,0)),"Unknown"))</f>
        <v/>
      </c>
      <c r="J1630" s="24" t="str">
        <f aca="false">IF(A1630="","",DATE(YEAR(A1630),MONTH(A1630),1))</f>
        <v/>
      </c>
      <c r="K1630" s="23" t="str">
        <f aca="false">IF(A1630="","",IF(G1630&lt;&gt;"",G1630,IFERROR(INDEX(Accounts!$D$2:$D$40,MATCH(B1630,Accounts!$A$2:$A$40,0)),"Household")))</f>
        <v/>
      </c>
      <c r="L1630" s="25" t="str">
        <f aca="false">IF(F1630="","",SUMIFS($D$2:$D$3001,$F$2:$F$3001,F1630))</f>
        <v/>
      </c>
      <c r="M1630" s="23" t="str">
        <f aca="false">IF(A1630="","",IF(E1630="","Uncategorized",IF(I1630="Unknown","Unknown category",IF(AND(I1630="Transfer",F1630=""),"Transfer needs ID",IF(AND(F1630&lt;&gt;"",ABS(N(L1630))&gt;0.009),"Unmatched transfer",IF(AND(LEFT(E1630,6)="Rental",K1630="Household"),"Rental row needs property",""))))))</f>
        <v/>
      </c>
    </row>
    <row r="1631" customFormat="false" ht="15" hidden="false" customHeight="false" outlineLevel="0" collapsed="false">
      <c r="A1631" s="21"/>
      <c r="D1631" s="22"/>
      <c r="I1631" s="23" t="str">
        <f aca="false">IF(E1631="","",IFERROR(INDEX(Categories!$A$2:$A$200,MATCH(E1631,Categories!$B$2:$B$200,0)),"Unknown"))</f>
        <v/>
      </c>
      <c r="J1631" s="24" t="str">
        <f aca="false">IF(A1631="","",DATE(YEAR(A1631),MONTH(A1631),1))</f>
        <v/>
      </c>
      <c r="K1631" s="23" t="str">
        <f aca="false">IF(A1631="","",IF(G1631&lt;&gt;"",G1631,IFERROR(INDEX(Accounts!$D$2:$D$40,MATCH(B1631,Accounts!$A$2:$A$40,0)),"Household")))</f>
        <v/>
      </c>
      <c r="L1631" s="25" t="str">
        <f aca="false">IF(F1631="","",SUMIFS($D$2:$D$3001,$F$2:$F$3001,F1631))</f>
        <v/>
      </c>
      <c r="M1631" s="23" t="str">
        <f aca="false">IF(A1631="","",IF(E1631="","Uncategorized",IF(I1631="Unknown","Unknown category",IF(AND(I1631="Transfer",F1631=""),"Transfer needs ID",IF(AND(F1631&lt;&gt;"",ABS(N(L1631))&gt;0.009),"Unmatched transfer",IF(AND(LEFT(E1631,6)="Rental",K1631="Household"),"Rental row needs property",""))))))</f>
        <v/>
      </c>
    </row>
    <row r="1632" customFormat="false" ht="15" hidden="false" customHeight="false" outlineLevel="0" collapsed="false">
      <c r="A1632" s="21"/>
      <c r="D1632" s="22"/>
      <c r="I1632" s="23" t="str">
        <f aca="false">IF(E1632="","",IFERROR(INDEX(Categories!$A$2:$A$200,MATCH(E1632,Categories!$B$2:$B$200,0)),"Unknown"))</f>
        <v/>
      </c>
      <c r="J1632" s="24" t="str">
        <f aca="false">IF(A1632="","",DATE(YEAR(A1632),MONTH(A1632),1))</f>
        <v/>
      </c>
      <c r="K1632" s="23" t="str">
        <f aca="false">IF(A1632="","",IF(G1632&lt;&gt;"",G1632,IFERROR(INDEX(Accounts!$D$2:$D$40,MATCH(B1632,Accounts!$A$2:$A$40,0)),"Household")))</f>
        <v/>
      </c>
      <c r="L1632" s="25" t="str">
        <f aca="false">IF(F1632="","",SUMIFS($D$2:$D$3001,$F$2:$F$3001,F1632))</f>
        <v/>
      </c>
      <c r="M1632" s="23" t="str">
        <f aca="false">IF(A1632="","",IF(E1632="","Uncategorized",IF(I1632="Unknown","Unknown category",IF(AND(I1632="Transfer",F1632=""),"Transfer needs ID",IF(AND(F1632&lt;&gt;"",ABS(N(L1632))&gt;0.009),"Unmatched transfer",IF(AND(LEFT(E1632,6)="Rental",K1632="Household"),"Rental row needs property",""))))))</f>
        <v/>
      </c>
    </row>
    <row r="1633" customFormat="false" ht="15" hidden="false" customHeight="false" outlineLevel="0" collapsed="false">
      <c r="A1633" s="21"/>
      <c r="D1633" s="22"/>
      <c r="I1633" s="23" t="str">
        <f aca="false">IF(E1633="","",IFERROR(INDEX(Categories!$A$2:$A$200,MATCH(E1633,Categories!$B$2:$B$200,0)),"Unknown"))</f>
        <v/>
      </c>
      <c r="J1633" s="24" t="str">
        <f aca="false">IF(A1633="","",DATE(YEAR(A1633),MONTH(A1633),1))</f>
        <v/>
      </c>
      <c r="K1633" s="23" t="str">
        <f aca="false">IF(A1633="","",IF(G1633&lt;&gt;"",G1633,IFERROR(INDEX(Accounts!$D$2:$D$40,MATCH(B1633,Accounts!$A$2:$A$40,0)),"Household")))</f>
        <v/>
      </c>
      <c r="L1633" s="25" t="str">
        <f aca="false">IF(F1633="","",SUMIFS($D$2:$D$3001,$F$2:$F$3001,F1633))</f>
        <v/>
      </c>
      <c r="M1633" s="23" t="str">
        <f aca="false">IF(A1633="","",IF(E1633="","Uncategorized",IF(I1633="Unknown","Unknown category",IF(AND(I1633="Transfer",F1633=""),"Transfer needs ID",IF(AND(F1633&lt;&gt;"",ABS(N(L1633))&gt;0.009),"Unmatched transfer",IF(AND(LEFT(E1633,6)="Rental",K1633="Household"),"Rental row needs property",""))))))</f>
        <v/>
      </c>
    </row>
    <row r="1634" customFormat="false" ht="15" hidden="false" customHeight="false" outlineLevel="0" collapsed="false">
      <c r="A1634" s="21"/>
      <c r="D1634" s="22"/>
      <c r="I1634" s="23" t="str">
        <f aca="false">IF(E1634="","",IFERROR(INDEX(Categories!$A$2:$A$200,MATCH(E1634,Categories!$B$2:$B$200,0)),"Unknown"))</f>
        <v/>
      </c>
      <c r="J1634" s="24" t="str">
        <f aca="false">IF(A1634="","",DATE(YEAR(A1634),MONTH(A1634),1))</f>
        <v/>
      </c>
      <c r="K1634" s="23" t="str">
        <f aca="false">IF(A1634="","",IF(G1634&lt;&gt;"",G1634,IFERROR(INDEX(Accounts!$D$2:$D$40,MATCH(B1634,Accounts!$A$2:$A$40,0)),"Household")))</f>
        <v/>
      </c>
      <c r="L1634" s="25" t="str">
        <f aca="false">IF(F1634="","",SUMIFS($D$2:$D$3001,$F$2:$F$3001,F1634))</f>
        <v/>
      </c>
      <c r="M1634" s="23" t="str">
        <f aca="false">IF(A1634="","",IF(E1634="","Uncategorized",IF(I1634="Unknown","Unknown category",IF(AND(I1634="Transfer",F1634=""),"Transfer needs ID",IF(AND(F1634&lt;&gt;"",ABS(N(L1634))&gt;0.009),"Unmatched transfer",IF(AND(LEFT(E1634,6)="Rental",K1634="Household"),"Rental row needs property",""))))))</f>
        <v/>
      </c>
    </row>
    <row r="1635" customFormat="false" ht="15" hidden="false" customHeight="false" outlineLevel="0" collapsed="false">
      <c r="A1635" s="21"/>
      <c r="D1635" s="22"/>
      <c r="I1635" s="23" t="str">
        <f aca="false">IF(E1635="","",IFERROR(INDEX(Categories!$A$2:$A$200,MATCH(E1635,Categories!$B$2:$B$200,0)),"Unknown"))</f>
        <v/>
      </c>
      <c r="J1635" s="24" t="str">
        <f aca="false">IF(A1635="","",DATE(YEAR(A1635),MONTH(A1635),1))</f>
        <v/>
      </c>
      <c r="K1635" s="23" t="str">
        <f aca="false">IF(A1635="","",IF(G1635&lt;&gt;"",G1635,IFERROR(INDEX(Accounts!$D$2:$D$40,MATCH(B1635,Accounts!$A$2:$A$40,0)),"Household")))</f>
        <v/>
      </c>
      <c r="L1635" s="25" t="str">
        <f aca="false">IF(F1635="","",SUMIFS($D$2:$D$3001,$F$2:$F$3001,F1635))</f>
        <v/>
      </c>
      <c r="M1635" s="23" t="str">
        <f aca="false">IF(A1635="","",IF(E1635="","Uncategorized",IF(I1635="Unknown","Unknown category",IF(AND(I1635="Transfer",F1635=""),"Transfer needs ID",IF(AND(F1635&lt;&gt;"",ABS(N(L1635))&gt;0.009),"Unmatched transfer",IF(AND(LEFT(E1635,6)="Rental",K1635="Household"),"Rental row needs property",""))))))</f>
        <v/>
      </c>
    </row>
    <row r="1636" customFormat="false" ht="15" hidden="false" customHeight="false" outlineLevel="0" collapsed="false">
      <c r="A1636" s="21"/>
      <c r="D1636" s="22"/>
      <c r="I1636" s="23" t="str">
        <f aca="false">IF(E1636="","",IFERROR(INDEX(Categories!$A$2:$A$200,MATCH(E1636,Categories!$B$2:$B$200,0)),"Unknown"))</f>
        <v/>
      </c>
      <c r="J1636" s="24" t="str">
        <f aca="false">IF(A1636="","",DATE(YEAR(A1636),MONTH(A1636),1))</f>
        <v/>
      </c>
      <c r="K1636" s="23" t="str">
        <f aca="false">IF(A1636="","",IF(G1636&lt;&gt;"",G1636,IFERROR(INDEX(Accounts!$D$2:$D$40,MATCH(B1636,Accounts!$A$2:$A$40,0)),"Household")))</f>
        <v/>
      </c>
      <c r="L1636" s="25" t="str">
        <f aca="false">IF(F1636="","",SUMIFS($D$2:$D$3001,$F$2:$F$3001,F1636))</f>
        <v/>
      </c>
      <c r="M1636" s="23" t="str">
        <f aca="false">IF(A1636="","",IF(E1636="","Uncategorized",IF(I1636="Unknown","Unknown category",IF(AND(I1636="Transfer",F1636=""),"Transfer needs ID",IF(AND(F1636&lt;&gt;"",ABS(N(L1636))&gt;0.009),"Unmatched transfer",IF(AND(LEFT(E1636,6)="Rental",K1636="Household"),"Rental row needs property",""))))))</f>
        <v/>
      </c>
    </row>
    <row r="1637" customFormat="false" ht="15" hidden="false" customHeight="false" outlineLevel="0" collapsed="false">
      <c r="A1637" s="21"/>
      <c r="D1637" s="22"/>
      <c r="I1637" s="23" t="str">
        <f aca="false">IF(E1637="","",IFERROR(INDEX(Categories!$A$2:$A$200,MATCH(E1637,Categories!$B$2:$B$200,0)),"Unknown"))</f>
        <v/>
      </c>
      <c r="J1637" s="24" t="str">
        <f aca="false">IF(A1637="","",DATE(YEAR(A1637),MONTH(A1637),1))</f>
        <v/>
      </c>
      <c r="K1637" s="23" t="str">
        <f aca="false">IF(A1637="","",IF(G1637&lt;&gt;"",G1637,IFERROR(INDEX(Accounts!$D$2:$D$40,MATCH(B1637,Accounts!$A$2:$A$40,0)),"Household")))</f>
        <v/>
      </c>
      <c r="L1637" s="25" t="str">
        <f aca="false">IF(F1637="","",SUMIFS($D$2:$D$3001,$F$2:$F$3001,F1637))</f>
        <v/>
      </c>
      <c r="M1637" s="23" t="str">
        <f aca="false">IF(A1637="","",IF(E1637="","Uncategorized",IF(I1637="Unknown","Unknown category",IF(AND(I1637="Transfer",F1637=""),"Transfer needs ID",IF(AND(F1637&lt;&gt;"",ABS(N(L1637))&gt;0.009),"Unmatched transfer",IF(AND(LEFT(E1637,6)="Rental",K1637="Household"),"Rental row needs property",""))))))</f>
        <v/>
      </c>
    </row>
    <row r="1638" customFormat="false" ht="15" hidden="false" customHeight="false" outlineLevel="0" collapsed="false">
      <c r="A1638" s="21"/>
      <c r="D1638" s="22"/>
      <c r="I1638" s="23" t="str">
        <f aca="false">IF(E1638="","",IFERROR(INDEX(Categories!$A$2:$A$200,MATCH(E1638,Categories!$B$2:$B$200,0)),"Unknown"))</f>
        <v/>
      </c>
      <c r="J1638" s="24" t="str">
        <f aca="false">IF(A1638="","",DATE(YEAR(A1638),MONTH(A1638),1))</f>
        <v/>
      </c>
      <c r="K1638" s="23" t="str">
        <f aca="false">IF(A1638="","",IF(G1638&lt;&gt;"",G1638,IFERROR(INDEX(Accounts!$D$2:$D$40,MATCH(B1638,Accounts!$A$2:$A$40,0)),"Household")))</f>
        <v/>
      </c>
      <c r="L1638" s="25" t="str">
        <f aca="false">IF(F1638="","",SUMIFS($D$2:$D$3001,$F$2:$F$3001,F1638))</f>
        <v/>
      </c>
      <c r="M1638" s="23" t="str">
        <f aca="false">IF(A1638="","",IF(E1638="","Uncategorized",IF(I1638="Unknown","Unknown category",IF(AND(I1638="Transfer",F1638=""),"Transfer needs ID",IF(AND(F1638&lt;&gt;"",ABS(N(L1638))&gt;0.009),"Unmatched transfer",IF(AND(LEFT(E1638,6)="Rental",K1638="Household"),"Rental row needs property",""))))))</f>
        <v/>
      </c>
    </row>
    <row r="1639" customFormat="false" ht="15" hidden="false" customHeight="false" outlineLevel="0" collapsed="false">
      <c r="A1639" s="21"/>
      <c r="D1639" s="22"/>
      <c r="I1639" s="23" t="str">
        <f aca="false">IF(E1639="","",IFERROR(INDEX(Categories!$A$2:$A$200,MATCH(E1639,Categories!$B$2:$B$200,0)),"Unknown"))</f>
        <v/>
      </c>
      <c r="J1639" s="24" t="str">
        <f aca="false">IF(A1639="","",DATE(YEAR(A1639),MONTH(A1639),1))</f>
        <v/>
      </c>
      <c r="K1639" s="23" t="str">
        <f aca="false">IF(A1639="","",IF(G1639&lt;&gt;"",G1639,IFERROR(INDEX(Accounts!$D$2:$D$40,MATCH(B1639,Accounts!$A$2:$A$40,0)),"Household")))</f>
        <v/>
      </c>
      <c r="L1639" s="25" t="str">
        <f aca="false">IF(F1639="","",SUMIFS($D$2:$D$3001,$F$2:$F$3001,F1639))</f>
        <v/>
      </c>
      <c r="M1639" s="23" t="str">
        <f aca="false">IF(A1639="","",IF(E1639="","Uncategorized",IF(I1639="Unknown","Unknown category",IF(AND(I1639="Transfer",F1639=""),"Transfer needs ID",IF(AND(F1639&lt;&gt;"",ABS(N(L1639))&gt;0.009),"Unmatched transfer",IF(AND(LEFT(E1639,6)="Rental",K1639="Household"),"Rental row needs property",""))))))</f>
        <v/>
      </c>
    </row>
    <row r="1640" customFormat="false" ht="15" hidden="false" customHeight="false" outlineLevel="0" collapsed="false">
      <c r="A1640" s="21"/>
      <c r="D1640" s="22"/>
      <c r="I1640" s="23" t="str">
        <f aca="false">IF(E1640="","",IFERROR(INDEX(Categories!$A$2:$A$200,MATCH(E1640,Categories!$B$2:$B$200,0)),"Unknown"))</f>
        <v/>
      </c>
      <c r="J1640" s="24" t="str">
        <f aca="false">IF(A1640="","",DATE(YEAR(A1640),MONTH(A1640),1))</f>
        <v/>
      </c>
      <c r="K1640" s="23" t="str">
        <f aca="false">IF(A1640="","",IF(G1640&lt;&gt;"",G1640,IFERROR(INDEX(Accounts!$D$2:$D$40,MATCH(B1640,Accounts!$A$2:$A$40,0)),"Household")))</f>
        <v/>
      </c>
      <c r="L1640" s="25" t="str">
        <f aca="false">IF(F1640="","",SUMIFS($D$2:$D$3001,$F$2:$F$3001,F1640))</f>
        <v/>
      </c>
      <c r="M1640" s="23" t="str">
        <f aca="false">IF(A1640="","",IF(E1640="","Uncategorized",IF(I1640="Unknown","Unknown category",IF(AND(I1640="Transfer",F1640=""),"Transfer needs ID",IF(AND(F1640&lt;&gt;"",ABS(N(L1640))&gt;0.009),"Unmatched transfer",IF(AND(LEFT(E1640,6)="Rental",K1640="Household"),"Rental row needs property",""))))))</f>
        <v/>
      </c>
    </row>
    <row r="1641" customFormat="false" ht="15" hidden="false" customHeight="false" outlineLevel="0" collapsed="false">
      <c r="A1641" s="21"/>
      <c r="D1641" s="22"/>
      <c r="I1641" s="23" t="str">
        <f aca="false">IF(E1641="","",IFERROR(INDEX(Categories!$A$2:$A$200,MATCH(E1641,Categories!$B$2:$B$200,0)),"Unknown"))</f>
        <v/>
      </c>
      <c r="J1641" s="24" t="str">
        <f aca="false">IF(A1641="","",DATE(YEAR(A1641),MONTH(A1641),1))</f>
        <v/>
      </c>
      <c r="K1641" s="23" t="str">
        <f aca="false">IF(A1641="","",IF(G1641&lt;&gt;"",G1641,IFERROR(INDEX(Accounts!$D$2:$D$40,MATCH(B1641,Accounts!$A$2:$A$40,0)),"Household")))</f>
        <v/>
      </c>
      <c r="L1641" s="25" t="str">
        <f aca="false">IF(F1641="","",SUMIFS($D$2:$D$3001,$F$2:$F$3001,F1641))</f>
        <v/>
      </c>
      <c r="M1641" s="23" t="str">
        <f aca="false">IF(A1641="","",IF(E1641="","Uncategorized",IF(I1641="Unknown","Unknown category",IF(AND(I1641="Transfer",F1641=""),"Transfer needs ID",IF(AND(F1641&lt;&gt;"",ABS(N(L1641))&gt;0.009),"Unmatched transfer",IF(AND(LEFT(E1641,6)="Rental",K1641="Household"),"Rental row needs property",""))))))</f>
        <v/>
      </c>
    </row>
    <row r="1642" customFormat="false" ht="15" hidden="false" customHeight="false" outlineLevel="0" collapsed="false">
      <c r="A1642" s="21"/>
      <c r="D1642" s="22"/>
      <c r="I1642" s="23" t="str">
        <f aca="false">IF(E1642="","",IFERROR(INDEX(Categories!$A$2:$A$200,MATCH(E1642,Categories!$B$2:$B$200,0)),"Unknown"))</f>
        <v/>
      </c>
      <c r="J1642" s="24" t="str">
        <f aca="false">IF(A1642="","",DATE(YEAR(A1642),MONTH(A1642),1))</f>
        <v/>
      </c>
      <c r="K1642" s="23" t="str">
        <f aca="false">IF(A1642="","",IF(G1642&lt;&gt;"",G1642,IFERROR(INDEX(Accounts!$D$2:$D$40,MATCH(B1642,Accounts!$A$2:$A$40,0)),"Household")))</f>
        <v/>
      </c>
      <c r="L1642" s="25" t="str">
        <f aca="false">IF(F1642="","",SUMIFS($D$2:$D$3001,$F$2:$F$3001,F1642))</f>
        <v/>
      </c>
      <c r="M1642" s="23" t="str">
        <f aca="false">IF(A1642="","",IF(E1642="","Uncategorized",IF(I1642="Unknown","Unknown category",IF(AND(I1642="Transfer",F1642=""),"Transfer needs ID",IF(AND(F1642&lt;&gt;"",ABS(N(L1642))&gt;0.009),"Unmatched transfer",IF(AND(LEFT(E1642,6)="Rental",K1642="Household"),"Rental row needs property",""))))))</f>
        <v/>
      </c>
    </row>
    <row r="1643" customFormat="false" ht="15" hidden="false" customHeight="false" outlineLevel="0" collapsed="false">
      <c r="A1643" s="21"/>
      <c r="D1643" s="22"/>
      <c r="I1643" s="23" t="str">
        <f aca="false">IF(E1643="","",IFERROR(INDEX(Categories!$A$2:$A$200,MATCH(E1643,Categories!$B$2:$B$200,0)),"Unknown"))</f>
        <v/>
      </c>
      <c r="J1643" s="24" t="str">
        <f aca="false">IF(A1643="","",DATE(YEAR(A1643),MONTH(A1643),1))</f>
        <v/>
      </c>
      <c r="K1643" s="23" t="str">
        <f aca="false">IF(A1643="","",IF(G1643&lt;&gt;"",G1643,IFERROR(INDEX(Accounts!$D$2:$D$40,MATCH(B1643,Accounts!$A$2:$A$40,0)),"Household")))</f>
        <v/>
      </c>
      <c r="L1643" s="25" t="str">
        <f aca="false">IF(F1643="","",SUMIFS($D$2:$D$3001,$F$2:$F$3001,F1643))</f>
        <v/>
      </c>
      <c r="M1643" s="23" t="str">
        <f aca="false">IF(A1643="","",IF(E1643="","Uncategorized",IF(I1643="Unknown","Unknown category",IF(AND(I1643="Transfer",F1643=""),"Transfer needs ID",IF(AND(F1643&lt;&gt;"",ABS(N(L1643))&gt;0.009),"Unmatched transfer",IF(AND(LEFT(E1643,6)="Rental",K1643="Household"),"Rental row needs property",""))))))</f>
        <v/>
      </c>
    </row>
    <row r="1644" customFormat="false" ht="15" hidden="false" customHeight="false" outlineLevel="0" collapsed="false">
      <c r="A1644" s="21"/>
      <c r="D1644" s="22"/>
      <c r="I1644" s="23" t="str">
        <f aca="false">IF(E1644="","",IFERROR(INDEX(Categories!$A$2:$A$200,MATCH(E1644,Categories!$B$2:$B$200,0)),"Unknown"))</f>
        <v/>
      </c>
      <c r="J1644" s="24" t="str">
        <f aca="false">IF(A1644="","",DATE(YEAR(A1644),MONTH(A1644),1))</f>
        <v/>
      </c>
      <c r="K1644" s="23" t="str">
        <f aca="false">IF(A1644="","",IF(G1644&lt;&gt;"",G1644,IFERROR(INDEX(Accounts!$D$2:$D$40,MATCH(B1644,Accounts!$A$2:$A$40,0)),"Household")))</f>
        <v/>
      </c>
      <c r="L1644" s="25" t="str">
        <f aca="false">IF(F1644="","",SUMIFS($D$2:$D$3001,$F$2:$F$3001,F1644))</f>
        <v/>
      </c>
      <c r="M1644" s="23" t="str">
        <f aca="false">IF(A1644="","",IF(E1644="","Uncategorized",IF(I1644="Unknown","Unknown category",IF(AND(I1644="Transfer",F1644=""),"Transfer needs ID",IF(AND(F1644&lt;&gt;"",ABS(N(L1644))&gt;0.009),"Unmatched transfer",IF(AND(LEFT(E1644,6)="Rental",K1644="Household"),"Rental row needs property",""))))))</f>
        <v/>
      </c>
    </row>
    <row r="1645" customFormat="false" ht="15" hidden="false" customHeight="false" outlineLevel="0" collapsed="false">
      <c r="A1645" s="21"/>
      <c r="D1645" s="22"/>
      <c r="I1645" s="23" t="str">
        <f aca="false">IF(E1645="","",IFERROR(INDEX(Categories!$A$2:$A$200,MATCH(E1645,Categories!$B$2:$B$200,0)),"Unknown"))</f>
        <v/>
      </c>
      <c r="J1645" s="24" t="str">
        <f aca="false">IF(A1645="","",DATE(YEAR(A1645),MONTH(A1645),1))</f>
        <v/>
      </c>
      <c r="K1645" s="23" t="str">
        <f aca="false">IF(A1645="","",IF(G1645&lt;&gt;"",G1645,IFERROR(INDEX(Accounts!$D$2:$D$40,MATCH(B1645,Accounts!$A$2:$A$40,0)),"Household")))</f>
        <v/>
      </c>
      <c r="L1645" s="25" t="str">
        <f aca="false">IF(F1645="","",SUMIFS($D$2:$D$3001,$F$2:$F$3001,F1645))</f>
        <v/>
      </c>
      <c r="M1645" s="23" t="str">
        <f aca="false">IF(A1645="","",IF(E1645="","Uncategorized",IF(I1645="Unknown","Unknown category",IF(AND(I1645="Transfer",F1645=""),"Transfer needs ID",IF(AND(F1645&lt;&gt;"",ABS(N(L1645))&gt;0.009),"Unmatched transfer",IF(AND(LEFT(E1645,6)="Rental",K1645="Household"),"Rental row needs property",""))))))</f>
        <v/>
      </c>
    </row>
    <row r="1646" customFormat="false" ht="15" hidden="false" customHeight="false" outlineLevel="0" collapsed="false">
      <c r="A1646" s="21"/>
      <c r="D1646" s="22"/>
      <c r="I1646" s="23" t="str">
        <f aca="false">IF(E1646="","",IFERROR(INDEX(Categories!$A$2:$A$200,MATCH(E1646,Categories!$B$2:$B$200,0)),"Unknown"))</f>
        <v/>
      </c>
      <c r="J1646" s="24" t="str">
        <f aca="false">IF(A1646="","",DATE(YEAR(A1646),MONTH(A1646),1))</f>
        <v/>
      </c>
      <c r="K1646" s="23" t="str">
        <f aca="false">IF(A1646="","",IF(G1646&lt;&gt;"",G1646,IFERROR(INDEX(Accounts!$D$2:$D$40,MATCH(B1646,Accounts!$A$2:$A$40,0)),"Household")))</f>
        <v/>
      </c>
      <c r="L1646" s="25" t="str">
        <f aca="false">IF(F1646="","",SUMIFS($D$2:$D$3001,$F$2:$F$3001,F1646))</f>
        <v/>
      </c>
      <c r="M1646" s="23" t="str">
        <f aca="false">IF(A1646="","",IF(E1646="","Uncategorized",IF(I1646="Unknown","Unknown category",IF(AND(I1646="Transfer",F1646=""),"Transfer needs ID",IF(AND(F1646&lt;&gt;"",ABS(N(L1646))&gt;0.009),"Unmatched transfer",IF(AND(LEFT(E1646,6)="Rental",K1646="Household"),"Rental row needs property",""))))))</f>
        <v/>
      </c>
    </row>
    <row r="1647" customFormat="false" ht="15" hidden="false" customHeight="false" outlineLevel="0" collapsed="false">
      <c r="A1647" s="21"/>
      <c r="D1647" s="22"/>
      <c r="I1647" s="23" t="str">
        <f aca="false">IF(E1647="","",IFERROR(INDEX(Categories!$A$2:$A$200,MATCH(E1647,Categories!$B$2:$B$200,0)),"Unknown"))</f>
        <v/>
      </c>
      <c r="J1647" s="24" t="str">
        <f aca="false">IF(A1647="","",DATE(YEAR(A1647),MONTH(A1647),1))</f>
        <v/>
      </c>
      <c r="K1647" s="23" t="str">
        <f aca="false">IF(A1647="","",IF(G1647&lt;&gt;"",G1647,IFERROR(INDEX(Accounts!$D$2:$D$40,MATCH(B1647,Accounts!$A$2:$A$40,0)),"Household")))</f>
        <v/>
      </c>
      <c r="L1647" s="25" t="str">
        <f aca="false">IF(F1647="","",SUMIFS($D$2:$D$3001,$F$2:$F$3001,F1647))</f>
        <v/>
      </c>
      <c r="M1647" s="23" t="str">
        <f aca="false">IF(A1647="","",IF(E1647="","Uncategorized",IF(I1647="Unknown","Unknown category",IF(AND(I1647="Transfer",F1647=""),"Transfer needs ID",IF(AND(F1647&lt;&gt;"",ABS(N(L1647))&gt;0.009),"Unmatched transfer",IF(AND(LEFT(E1647,6)="Rental",K1647="Household"),"Rental row needs property",""))))))</f>
        <v/>
      </c>
    </row>
    <row r="1648" customFormat="false" ht="15" hidden="false" customHeight="false" outlineLevel="0" collapsed="false">
      <c r="A1648" s="21"/>
      <c r="D1648" s="22"/>
      <c r="I1648" s="23" t="str">
        <f aca="false">IF(E1648="","",IFERROR(INDEX(Categories!$A$2:$A$200,MATCH(E1648,Categories!$B$2:$B$200,0)),"Unknown"))</f>
        <v/>
      </c>
      <c r="J1648" s="24" t="str">
        <f aca="false">IF(A1648="","",DATE(YEAR(A1648),MONTH(A1648),1))</f>
        <v/>
      </c>
      <c r="K1648" s="23" t="str">
        <f aca="false">IF(A1648="","",IF(G1648&lt;&gt;"",G1648,IFERROR(INDEX(Accounts!$D$2:$D$40,MATCH(B1648,Accounts!$A$2:$A$40,0)),"Household")))</f>
        <v/>
      </c>
      <c r="L1648" s="25" t="str">
        <f aca="false">IF(F1648="","",SUMIFS($D$2:$D$3001,$F$2:$F$3001,F1648))</f>
        <v/>
      </c>
      <c r="M1648" s="23" t="str">
        <f aca="false">IF(A1648="","",IF(E1648="","Uncategorized",IF(I1648="Unknown","Unknown category",IF(AND(I1648="Transfer",F1648=""),"Transfer needs ID",IF(AND(F1648&lt;&gt;"",ABS(N(L1648))&gt;0.009),"Unmatched transfer",IF(AND(LEFT(E1648,6)="Rental",K1648="Household"),"Rental row needs property",""))))))</f>
        <v/>
      </c>
    </row>
    <row r="1649" customFormat="false" ht="15" hidden="false" customHeight="false" outlineLevel="0" collapsed="false">
      <c r="A1649" s="21"/>
      <c r="D1649" s="22"/>
      <c r="I1649" s="23" t="str">
        <f aca="false">IF(E1649="","",IFERROR(INDEX(Categories!$A$2:$A$200,MATCH(E1649,Categories!$B$2:$B$200,0)),"Unknown"))</f>
        <v/>
      </c>
      <c r="J1649" s="24" t="str">
        <f aca="false">IF(A1649="","",DATE(YEAR(A1649),MONTH(A1649),1))</f>
        <v/>
      </c>
      <c r="K1649" s="23" t="str">
        <f aca="false">IF(A1649="","",IF(G1649&lt;&gt;"",G1649,IFERROR(INDEX(Accounts!$D$2:$D$40,MATCH(B1649,Accounts!$A$2:$A$40,0)),"Household")))</f>
        <v/>
      </c>
      <c r="L1649" s="25" t="str">
        <f aca="false">IF(F1649="","",SUMIFS($D$2:$D$3001,$F$2:$F$3001,F1649))</f>
        <v/>
      </c>
      <c r="M1649" s="23" t="str">
        <f aca="false">IF(A1649="","",IF(E1649="","Uncategorized",IF(I1649="Unknown","Unknown category",IF(AND(I1649="Transfer",F1649=""),"Transfer needs ID",IF(AND(F1649&lt;&gt;"",ABS(N(L1649))&gt;0.009),"Unmatched transfer",IF(AND(LEFT(E1649,6)="Rental",K1649="Household"),"Rental row needs property",""))))))</f>
        <v/>
      </c>
    </row>
    <row r="1650" customFormat="false" ht="15" hidden="false" customHeight="false" outlineLevel="0" collapsed="false">
      <c r="A1650" s="21"/>
      <c r="D1650" s="22"/>
      <c r="I1650" s="23" t="str">
        <f aca="false">IF(E1650="","",IFERROR(INDEX(Categories!$A$2:$A$200,MATCH(E1650,Categories!$B$2:$B$200,0)),"Unknown"))</f>
        <v/>
      </c>
      <c r="J1650" s="24" t="str">
        <f aca="false">IF(A1650="","",DATE(YEAR(A1650),MONTH(A1650),1))</f>
        <v/>
      </c>
      <c r="K1650" s="23" t="str">
        <f aca="false">IF(A1650="","",IF(G1650&lt;&gt;"",G1650,IFERROR(INDEX(Accounts!$D$2:$D$40,MATCH(B1650,Accounts!$A$2:$A$40,0)),"Household")))</f>
        <v/>
      </c>
      <c r="L1650" s="25" t="str">
        <f aca="false">IF(F1650="","",SUMIFS($D$2:$D$3001,$F$2:$F$3001,F1650))</f>
        <v/>
      </c>
      <c r="M1650" s="23" t="str">
        <f aca="false">IF(A1650="","",IF(E1650="","Uncategorized",IF(I1650="Unknown","Unknown category",IF(AND(I1650="Transfer",F1650=""),"Transfer needs ID",IF(AND(F1650&lt;&gt;"",ABS(N(L1650))&gt;0.009),"Unmatched transfer",IF(AND(LEFT(E1650,6)="Rental",K1650="Household"),"Rental row needs property",""))))))</f>
        <v/>
      </c>
    </row>
    <row r="1651" customFormat="false" ht="15" hidden="false" customHeight="false" outlineLevel="0" collapsed="false">
      <c r="A1651" s="21"/>
      <c r="D1651" s="22"/>
      <c r="I1651" s="23" t="str">
        <f aca="false">IF(E1651="","",IFERROR(INDEX(Categories!$A$2:$A$200,MATCH(E1651,Categories!$B$2:$B$200,0)),"Unknown"))</f>
        <v/>
      </c>
      <c r="J1651" s="24" t="str">
        <f aca="false">IF(A1651="","",DATE(YEAR(A1651),MONTH(A1651),1))</f>
        <v/>
      </c>
      <c r="K1651" s="23" t="str">
        <f aca="false">IF(A1651="","",IF(G1651&lt;&gt;"",G1651,IFERROR(INDEX(Accounts!$D$2:$D$40,MATCH(B1651,Accounts!$A$2:$A$40,0)),"Household")))</f>
        <v/>
      </c>
      <c r="L1651" s="25" t="str">
        <f aca="false">IF(F1651="","",SUMIFS($D$2:$D$3001,$F$2:$F$3001,F1651))</f>
        <v/>
      </c>
      <c r="M1651" s="23" t="str">
        <f aca="false">IF(A1651="","",IF(E1651="","Uncategorized",IF(I1651="Unknown","Unknown category",IF(AND(I1651="Transfer",F1651=""),"Transfer needs ID",IF(AND(F1651&lt;&gt;"",ABS(N(L1651))&gt;0.009),"Unmatched transfer",IF(AND(LEFT(E1651,6)="Rental",K1651="Household"),"Rental row needs property",""))))))</f>
        <v/>
      </c>
    </row>
    <row r="1652" customFormat="false" ht="15" hidden="false" customHeight="false" outlineLevel="0" collapsed="false">
      <c r="A1652" s="21"/>
      <c r="D1652" s="22"/>
      <c r="I1652" s="23" t="str">
        <f aca="false">IF(E1652="","",IFERROR(INDEX(Categories!$A$2:$A$200,MATCH(E1652,Categories!$B$2:$B$200,0)),"Unknown"))</f>
        <v/>
      </c>
      <c r="J1652" s="24" t="str">
        <f aca="false">IF(A1652="","",DATE(YEAR(A1652),MONTH(A1652),1))</f>
        <v/>
      </c>
      <c r="K1652" s="23" t="str">
        <f aca="false">IF(A1652="","",IF(G1652&lt;&gt;"",G1652,IFERROR(INDEX(Accounts!$D$2:$D$40,MATCH(B1652,Accounts!$A$2:$A$40,0)),"Household")))</f>
        <v/>
      </c>
      <c r="L1652" s="25" t="str">
        <f aca="false">IF(F1652="","",SUMIFS($D$2:$D$3001,$F$2:$F$3001,F1652))</f>
        <v/>
      </c>
      <c r="M1652" s="23" t="str">
        <f aca="false">IF(A1652="","",IF(E1652="","Uncategorized",IF(I1652="Unknown","Unknown category",IF(AND(I1652="Transfer",F1652=""),"Transfer needs ID",IF(AND(F1652&lt;&gt;"",ABS(N(L1652))&gt;0.009),"Unmatched transfer",IF(AND(LEFT(E1652,6)="Rental",K1652="Household"),"Rental row needs property",""))))))</f>
        <v/>
      </c>
    </row>
    <row r="1653" customFormat="false" ht="15" hidden="false" customHeight="false" outlineLevel="0" collapsed="false">
      <c r="A1653" s="21"/>
      <c r="D1653" s="22"/>
      <c r="I1653" s="23" t="str">
        <f aca="false">IF(E1653="","",IFERROR(INDEX(Categories!$A$2:$A$200,MATCH(E1653,Categories!$B$2:$B$200,0)),"Unknown"))</f>
        <v/>
      </c>
      <c r="J1653" s="24" t="str">
        <f aca="false">IF(A1653="","",DATE(YEAR(A1653),MONTH(A1653),1))</f>
        <v/>
      </c>
      <c r="K1653" s="23" t="str">
        <f aca="false">IF(A1653="","",IF(G1653&lt;&gt;"",G1653,IFERROR(INDEX(Accounts!$D$2:$D$40,MATCH(B1653,Accounts!$A$2:$A$40,0)),"Household")))</f>
        <v/>
      </c>
      <c r="L1653" s="25" t="str">
        <f aca="false">IF(F1653="","",SUMIFS($D$2:$D$3001,$F$2:$F$3001,F1653))</f>
        <v/>
      </c>
      <c r="M1653" s="23" t="str">
        <f aca="false">IF(A1653="","",IF(E1653="","Uncategorized",IF(I1653="Unknown","Unknown category",IF(AND(I1653="Transfer",F1653=""),"Transfer needs ID",IF(AND(F1653&lt;&gt;"",ABS(N(L1653))&gt;0.009),"Unmatched transfer",IF(AND(LEFT(E1653,6)="Rental",K1653="Household"),"Rental row needs property",""))))))</f>
        <v/>
      </c>
    </row>
    <row r="1654" customFormat="false" ht="15" hidden="false" customHeight="false" outlineLevel="0" collapsed="false">
      <c r="A1654" s="21"/>
      <c r="D1654" s="22"/>
      <c r="I1654" s="23" t="str">
        <f aca="false">IF(E1654="","",IFERROR(INDEX(Categories!$A$2:$A$200,MATCH(E1654,Categories!$B$2:$B$200,0)),"Unknown"))</f>
        <v/>
      </c>
      <c r="J1654" s="24" t="str">
        <f aca="false">IF(A1654="","",DATE(YEAR(A1654),MONTH(A1654),1))</f>
        <v/>
      </c>
      <c r="K1654" s="23" t="str">
        <f aca="false">IF(A1654="","",IF(G1654&lt;&gt;"",G1654,IFERROR(INDEX(Accounts!$D$2:$D$40,MATCH(B1654,Accounts!$A$2:$A$40,0)),"Household")))</f>
        <v/>
      </c>
      <c r="L1654" s="25" t="str">
        <f aca="false">IF(F1654="","",SUMIFS($D$2:$D$3001,$F$2:$F$3001,F1654))</f>
        <v/>
      </c>
      <c r="M1654" s="23" t="str">
        <f aca="false">IF(A1654="","",IF(E1654="","Uncategorized",IF(I1654="Unknown","Unknown category",IF(AND(I1654="Transfer",F1654=""),"Transfer needs ID",IF(AND(F1654&lt;&gt;"",ABS(N(L1654))&gt;0.009),"Unmatched transfer",IF(AND(LEFT(E1654,6)="Rental",K1654="Household"),"Rental row needs property",""))))))</f>
        <v/>
      </c>
    </row>
    <row r="1655" customFormat="false" ht="15" hidden="false" customHeight="false" outlineLevel="0" collapsed="false">
      <c r="A1655" s="21"/>
      <c r="D1655" s="22"/>
      <c r="I1655" s="23" t="str">
        <f aca="false">IF(E1655="","",IFERROR(INDEX(Categories!$A$2:$A$200,MATCH(E1655,Categories!$B$2:$B$200,0)),"Unknown"))</f>
        <v/>
      </c>
      <c r="J1655" s="24" t="str">
        <f aca="false">IF(A1655="","",DATE(YEAR(A1655),MONTH(A1655),1))</f>
        <v/>
      </c>
      <c r="K1655" s="23" t="str">
        <f aca="false">IF(A1655="","",IF(G1655&lt;&gt;"",G1655,IFERROR(INDEX(Accounts!$D$2:$D$40,MATCH(B1655,Accounts!$A$2:$A$40,0)),"Household")))</f>
        <v/>
      </c>
      <c r="L1655" s="25" t="str">
        <f aca="false">IF(F1655="","",SUMIFS($D$2:$D$3001,$F$2:$F$3001,F1655))</f>
        <v/>
      </c>
      <c r="M1655" s="23" t="str">
        <f aca="false">IF(A1655="","",IF(E1655="","Uncategorized",IF(I1655="Unknown","Unknown category",IF(AND(I1655="Transfer",F1655=""),"Transfer needs ID",IF(AND(F1655&lt;&gt;"",ABS(N(L1655))&gt;0.009),"Unmatched transfer",IF(AND(LEFT(E1655,6)="Rental",K1655="Household"),"Rental row needs property",""))))))</f>
        <v/>
      </c>
    </row>
    <row r="1656" customFormat="false" ht="15" hidden="false" customHeight="false" outlineLevel="0" collapsed="false">
      <c r="A1656" s="21"/>
      <c r="D1656" s="22"/>
      <c r="I1656" s="23" t="str">
        <f aca="false">IF(E1656="","",IFERROR(INDEX(Categories!$A$2:$A$200,MATCH(E1656,Categories!$B$2:$B$200,0)),"Unknown"))</f>
        <v/>
      </c>
      <c r="J1656" s="24" t="str">
        <f aca="false">IF(A1656="","",DATE(YEAR(A1656),MONTH(A1656),1))</f>
        <v/>
      </c>
      <c r="K1656" s="23" t="str">
        <f aca="false">IF(A1656="","",IF(G1656&lt;&gt;"",G1656,IFERROR(INDEX(Accounts!$D$2:$D$40,MATCH(B1656,Accounts!$A$2:$A$40,0)),"Household")))</f>
        <v/>
      </c>
      <c r="L1656" s="25" t="str">
        <f aca="false">IF(F1656="","",SUMIFS($D$2:$D$3001,$F$2:$F$3001,F1656))</f>
        <v/>
      </c>
      <c r="M1656" s="23" t="str">
        <f aca="false">IF(A1656="","",IF(E1656="","Uncategorized",IF(I1656="Unknown","Unknown category",IF(AND(I1656="Transfer",F1656=""),"Transfer needs ID",IF(AND(F1656&lt;&gt;"",ABS(N(L1656))&gt;0.009),"Unmatched transfer",IF(AND(LEFT(E1656,6)="Rental",K1656="Household"),"Rental row needs property",""))))))</f>
        <v/>
      </c>
    </row>
    <row r="1657" customFormat="false" ht="15" hidden="false" customHeight="false" outlineLevel="0" collapsed="false">
      <c r="A1657" s="21"/>
      <c r="D1657" s="22"/>
      <c r="I1657" s="23" t="str">
        <f aca="false">IF(E1657="","",IFERROR(INDEX(Categories!$A$2:$A$200,MATCH(E1657,Categories!$B$2:$B$200,0)),"Unknown"))</f>
        <v/>
      </c>
      <c r="J1657" s="24" t="str">
        <f aca="false">IF(A1657="","",DATE(YEAR(A1657),MONTH(A1657),1))</f>
        <v/>
      </c>
      <c r="K1657" s="23" t="str">
        <f aca="false">IF(A1657="","",IF(G1657&lt;&gt;"",G1657,IFERROR(INDEX(Accounts!$D$2:$D$40,MATCH(B1657,Accounts!$A$2:$A$40,0)),"Household")))</f>
        <v/>
      </c>
      <c r="L1657" s="25" t="str">
        <f aca="false">IF(F1657="","",SUMIFS($D$2:$D$3001,$F$2:$F$3001,F1657))</f>
        <v/>
      </c>
      <c r="M1657" s="23" t="str">
        <f aca="false">IF(A1657="","",IF(E1657="","Uncategorized",IF(I1657="Unknown","Unknown category",IF(AND(I1657="Transfer",F1657=""),"Transfer needs ID",IF(AND(F1657&lt;&gt;"",ABS(N(L1657))&gt;0.009),"Unmatched transfer",IF(AND(LEFT(E1657,6)="Rental",K1657="Household"),"Rental row needs property",""))))))</f>
        <v/>
      </c>
    </row>
    <row r="1658" customFormat="false" ht="15" hidden="false" customHeight="false" outlineLevel="0" collapsed="false">
      <c r="A1658" s="21"/>
      <c r="D1658" s="22"/>
      <c r="I1658" s="23" t="str">
        <f aca="false">IF(E1658="","",IFERROR(INDEX(Categories!$A$2:$A$200,MATCH(E1658,Categories!$B$2:$B$200,0)),"Unknown"))</f>
        <v/>
      </c>
      <c r="J1658" s="24" t="str">
        <f aca="false">IF(A1658="","",DATE(YEAR(A1658),MONTH(A1658),1))</f>
        <v/>
      </c>
      <c r="K1658" s="23" t="str">
        <f aca="false">IF(A1658="","",IF(G1658&lt;&gt;"",G1658,IFERROR(INDEX(Accounts!$D$2:$D$40,MATCH(B1658,Accounts!$A$2:$A$40,0)),"Household")))</f>
        <v/>
      </c>
      <c r="L1658" s="25" t="str">
        <f aca="false">IF(F1658="","",SUMIFS($D$2:$D$3001,$F$2:$F$3001,F1658))</f>
        <v/>
      </c>
      <c r="M1658" s="23" t="str">
        <f aca="false">IF(A1658="","",IF(E1658="","Uncategorized",IF(I1658="Unknown","Unknown category",IF(AND(I1658="Transfer",F1658=""),"Transfer needs ID",IF(AND(F1658&lt;&gt;"",ABS(N(L1658))&gt;0.009),"Unmatched transfer",IF(AND(LEFT(E1658,6)="Rental",K1658="Household"),"Rental row needs property",""))))))</f>
        <v/>
      </c>
    </row>
    <row r="1659" customFormat="false" ht="15" hidden="false" customHeight="false" outlineLevel="0" collapsed="false">
      <c r="A1659" s="21"/>
      <c r="D1659" s="22"/>
      <c r="I1659" s="23" t="str">
        <f aca="false">IF(E1659="","",IFERROR(INDEX(Categories!$A$2:$A$200,MATCH(E1659,Categories!$B$2:$B$200,0)),"Unknown"))</f>
        <v/>
      </c>
      <c r="J1659" s="24" t="str">
        <f aca="false">IF(A1659="","",DATE(YEAR(A1659),MONTH(A1659),1))</f>
        <v/>
      </c>
      <c r="K1659" s="23" t="str">
        <f aca="false">IF(A1659="","",IF(G1659&lt;&gt;"",G1659,IFERROR(INDEX(Accounts!$D$2:$D$40,MATCH(B1659,Accounts!$A$2:$A$40,0)),"Household")))</f>
        <v/>
      </c>
      <c r="L1659" s="25" t="str">
        <f aca="false">IF(F1659="","",SUMIFS($D$2:$D$3001,$F$2:$F$3001,F1659))</f>
        <v/>
      </c>
      <c r="M1659" s="23" t="str">
        <f aca="false">IF(A1659="","",IF(E1659="","Uncategorized",IF(I1659="Unknown","Unknown category",IF(AND(I1659="Transfer",F1659=""),"Transfer needs ID",IF(AND(F1659&lt;&gt;"",ABS(N(L1659))&gt;0.009),"Unmatched transfer",IF(AND(LEFT(E1659,6)="Rental",K1659="Household"),"Rental row needs property",""))))))</f>
        <v/>
      </c>
    </row>
    <row r="1660" customFormat="false" ht="15" hidden="false" customHeight="false" outlineLevel="0" collapsed="false">
      <c r="A1660" s="21"/>
      <c r="D1660" s="22"/>
      <c r="I1660" s="23" t="str">
        <f aca="false">IF(E1660="","",IFERROR(INDEX(Categories!$A$2:$A$200,MATCH(E1660,Categories!$B$2:$B$200,0)),"Unknown"))</f>
        <v/>
      </c>
      <c r="J1660" s="24" t="str">
        <f aca="false">IF(A1660="","",DATE(YEAR(A1660),MONTH(A1660),1))</f>
        <v/>
      </c>
      <c r="K1660" s="23" t="str">
        <f aca="false">IF(A1660="","",IF(G1660&lt;&gt;"",G1660,IFERROR(INDEX(Accounts!$D$2:$D$40,MATCH(B1660,Accounts!$A$2:$A$40,0)),"Household")))</f>
        <v/>
      </c>
      <c r="L1660" s="25" t="str">
        <f aca="false">IF(F1660="","",SUMIFS($D$2:$D$3001,$F$2:$F$3001,F1660))</f>
        <v/>
      </c>
      <c r="M1660" s="23" t="str">
        <f aca="false">IF(A1660="","",IF(E1660="","Uncategorized",IF(I1660="Unknown","Unknown category",IF(AND(I1660="Transfer",F1660=""),"Transfer needs ID",IF(AND(F1660&lt;&gt;"",ABS(N(L1660))&gt;0.009),"Unmatched transfer",IF(AND(LEFT(E1660,6)="Rental",K1660="Household"),"Rental row needs property",""))))))</f>
        <v/>
      </c>
    </row>
    <row r="1661" customFormat="false" ht="15" hidden="false" customHeight="false" outlineLevel="0" collapsed="false">
      <c r="A1661" s="21"/>
      <c r="D1661" s="22"/>
      <c r="I1661" s="23" t="str">
        <f aca="false">IF(E1661="","",IFERROR(INDEX(Categories!$A$2:$A$200,MATCH(E1661,Categories!$B$2:$B$200,0)),"Unknown"))</f>
        <v/>
      </c>
      <c r="J1661" s="24" t="str">
        <f aca="false">IF(A1661="","",DATE(YEAR(A1661),MONTH(A1661),1))</f>
        <v/>
      </c>
      <c r="K1661" s="23" t="str">
        <f aca="false">IF(A1661="","",IF(G1661&lt;&gt;"",G1661,IFERROR(INDEX(Accounts!$D$2:$D$40,MATCH(B1661,Accounts!$A$2:$A$40,0)),"Household")))</f>
        <v/>
      </c>
      <c r="L1661" s="25" t="str">
        <f aca="false">IF(F1661="","",SUMIFS($D$2:$D$3001,$F$2:$F$3001,F1661))</f>
        <v/>
      </c>
      <c r="M1661" s="23" t="str">
        <f aca="false">IF(A1661="","",IF(E1661="","Uncategorized",IF(I1661="Unknown","Unknown category",IF(AND(I1661="Transfer",F1661=""),"Transfer needs ID",IF(AND(F1661&lt;&gt;"",ABS(N(L1661))&gt;0.009),"Unmatched transfer",IF(AND(LEFT(E1661,6)="Rental",K1661="Household"),"Rental row needs property",""))))))</f>
        <v/>
      </c>
    </row>
    <row r="1662" customFormat="false" ht="15" hidden="false" customHeight="false" outlineLevel="0" collapsed="false">
      <c r="A1662" s="21"/>
      <c r="D1662" s="22"/>
      <c r="I1662" s="23" t="str">
        <f aca="false">IF(E1662="","",IFERROR(INDEX(Categories!$A$2:$A$200,MATCH(E1662,Categories!$B$2:$B$200,0)),"Unknown"))</f>
        <v/>
      </c>
      <c r="J1662" s="24" t="str">
        <f aca="false">IF(A1662="","",DATE(YEAR(A1662),MONTH(A1662),1))</f>
        <v/>
      </c>
      <c r="K1662" s="23" t="str">
        <f aca="false">IF(A1662="","",IF(G1662&lt;&gt;"",G1662,IFERROR(INDEX(Accounts!$D$2:$D$40,MATCH(B1662,Accounts!$A$2:$A$40,0)),"Household")))</f>
        <v/>
      </c>
      <c r="L1662" s="25" t="str">
        <f aca="false">IF(F1662="","",SUMIFS($D$2:$D$3001,$F$2:$F$3001,F1662))</f>
        <v/>
      </c>
      <c r="M1662" s="23" t="str">
        <f aca="false">IF(A1662="","",IF(E1662="","Uncategorized",IF(I1662="Unknown","Unknown category",IF(AND(I1662="Transfer",F1662=""),"Transfer needs ID",IF(AND(F1662&lt;&gt;"",ABS(N(L1662))&gt;0.009),"Unmatched transfer",IF(AND(LEFT(E1662,6)="Rental",K1662="Household"),"Rental row needs property",""))))))</f>
        <v/>
      </c>
    </row>
    <row r="1663" customFormat="false" ht="15" hidden="false" customHeight="false" outlineLevel="0" collapsed="false">
      <c r="A1663" s="21"/>
      <c r="D1663" s="22"/>
      <c r="I1663" s="23" t="str">
        <f aca="false">IF(E1663="","",IFERROR(INDEX(Categories!$A$2:$A$200,MATCH(E1663,Categories!$B$2:$B$200,0)),"Unknown"))</f>
        <v/>
      </c>
      <c r="J1663" s="24" t="str">
        <f aca="false">IF(A1663="","",DATE(YEAR(A1663),MONTH(A1663),1))</f>
        <v/>
      </c>
      <c r="K1663" s="23" t="str">
        <f aca="false">IF(A1663="","",IF(G1663&lt;&gt;"",G1663,IFERROR(INDEX(Accounts!$D$2:$D$40,MATCH(B1663,Accounts!$A$2:$A$40,0)),"Household")))</f>
        <v/>
      </c>
      <c r="L1663" s="25" t="str">
        <f aca="false">IF(F1663="","",SUMIFS($D$2:$D$3001,$F$2:$F$3001,F1663))</f>
        <v/>
      </c>
      <c r="M1663" s="23" t="str">
        <f aca="false">IF(A1663="","",IF(E1663="","Uncategorized",IF(I1663="Unknown","Unknown category",IF(AND(I1663="Transfer",F1663=""),"Transfer needs ID",IF(AND(F1663&lt;&gt;"",ABS(N(L1663))&gt;0.009),"Unmatched transfer",IF(AND(LEFT(E1663,6)="Rental",K1663="Household"),"Rental row needs property",""))))))</f>
        <v/>
      </c>
    </row>
    <row r="1664" customFormat="false" ht="15" hidden="false" customHeight="false" outlineLevel="0" collapsed="false">
      <c r="A1664" s="21"/>
      <c r="D1664" s="22"/>
      <c r="I1664" s="23" t="str">
        <f aca="false">IF(E1664="","",IFERROR(INDEX(Categories!$A$2:$A$200,MATCH(E1664,Categories!$B$2:$B$200,0)),"Unknown"))</f>
        <v/>
      </c>
      <c r="J1664" s="24" t="str">
        <f aca="false">IF(A1664="","",DATE(YEAR(A1664),MONTH(A1664),1))</f>
        <v/>
      </c>
      <c r="K1664" s="23" t="str">
        <f aca="false">IF(A1664="","",IF(G1664&lt;&gt;"",G1664,IFERROR(INDEX(Accounts!$D$2:$D$40,MATCH(B1664,Accounts!$A$2:$A$40,0)),"Household")))</f>
        <v/>
      </c>
      <c r="L1664" s="25" t="str">
        <f aca="false">IF(F1664="","",SUMIFS($D$2:$D$3001,$F$2:$F$3001,F1664))</f>
        <v/>
      </c>
      <c r="M1664" s="23" t="str">
        <f aca="false">IF(A1664="","",IF(E1664="","Uncategorized",IF(I1664="Unknown","Unknown category",IF(AND(I1664="Transfer",F1664=""),"Transfer needs ID",IF(AND(F1664&lt;&gt;"",ABS(N(L1664))&gt;0.009),"Unmatched transfer",IF(AND(LEFT(E1664,6)="Rental",K1664="Household"),"Rental row needs property",""))))))</f>
        <v/>
      </c>
    </row>
    <row r="1665" customFormat="false" ht="15" hidden="false" customHeight="false" outlineLevel="0" collapsed="false">
      <c r="A1665" s="21"/>
      <c r="D1665" s="22"/>
      <c r="I1665" s="23" t="str">
        <f aca="false">IF(E1665="","",IFERROR(INDEX(Categories!$A$2:$A$200,MATCH(E1665,Categories!$B$2:$B$200,0)),"Unknown"))</f>
        <v/>
      </c>
      <c r="J1665" s="24" t="str">
        <f aca="false">IF(A1665="","",DATE(YEAR(A1665),MONTH(A1665),1))</f>
        <v/>
      </c>
      <c r="K1665" s="23" t="str">
        <f aca="false">IF(A1665="","",IF(G1665&lt;&gt;"",G1665,IFERROR(INDEX(Accounts!$D$2:$D$40,MATCH(B1665,Accounts!$A$2:$A$40,0)),"Household")))</f>
        <v/>
      </c>
      <c r="L1665" s="25" t="str">
        <f aca="false">IF(F1665="","",SUMIFS($D$2:$D$3001,$F$2:$F$3001,F1665))</f>
        <v/>
      </c>
      <c r="M1665" s="23" t="str">
        <f aca="false">IF(A1665="","",IF(E1665="","Uncategorized",IF(I1665="Unknown","Unknown category",IF(AND(I1665="Transfer",F1665=""),"Transfer needs ID",IF(AND(F1665&lt;&gt;"",ABS(N(L1665))&gt;0.009),"Unmatched transfer",IF(AND(LEFT(E1665,6)="Rental",K1665="Household"),"Rental row needs property",""))))))</f>
        <v/>
      </c>
    </row>
    <row r="1666" customFormat="false" ht="15" hidden="false" customHeight="false" outlineLevel="0" collapsed="false">
      <c r="A1666" s="21"/>
      <c r="D1666" s="22"/>
      <c r="I1666" s="23" t="str">
        <f aca="false">IF(E1666="","",IFERROR(INDEX(Categories!$A$2:$A$200,MATCH(E1666,Categories!$B$2:$B$200,0)),"Unknown"))</f>
        <v/>
      </c>
      <c r="J1666" s="24" t="str">
        <f aca="false">IF(A1666="","",DATE(YEAR(A1666),MONTH(A1666),1))</f>
        <v/>
      </c>
      <c r="K1666" s="23" t="str">
        <f aca="false">IF(A1666="","",IF(G1666&lt;&gt;"",G1666,IFERROR(INDEX(Accounts!$D$2:$D$40,MATCH(B1666,Accounts!$A$2:$A$40,0)),"Household")))</f>
        <v/>
      </c>
      <c r="L1666" s="25" t="str">
        <f aca="false">IF(F1666="","",SUMIFS($D$2:$D$3001,$F$2:$F$3001,F1666))</f>
        <v/>
      </c>
      <c r="M1666" s="23" t="str">
        <f aca="false">IF(A1666="","",IF(E1666="","Uncategorized",IF(I1666="Unknown","Unknown category",IF(AND(I1666="Transfer",F1666=""),"Transfer needs ID",IF(AND(F1666&lt;&gt;"",ABS(N(L1666))&gt;0.009),"Unmatched transfer",IF(AND(LEFT(E1666,6)="Rental",K1666="Household"),"Rental row needs property",""))))))</f>
        <v/>
      </c>
    </row>
    <row r="1667" customFormat="false" ht="15" hidden="false" customHeight="false" outlineLevel="0" collapsed="false">
      <c r="A1667" s="21"/>
      <c r="D1667" s="22"/>
      <c r="I1667" s="23" t="str">
        <f aca="false">IF(E1667="","",IFERROR(INDEX(Categories!$A$2:$A$200,MATCH(E1667,Categories!$B$2:$B$200,0)),"Unknown"))</f>
        <v/>
      </c>
      <c r="J1667" s="24" t="str">
        <f aca="false">IF(A1667="","",DATE(YEAR(A1667),MONTH(A1667),1))</f>
        <v/>
      </c>
      <c r="K1667" s="23" t="str">
        <f aca="false">IF(A1667="","",IF(G1667&lt;&gt;"",G1667,IFERROR(INDEX(Accounts!$D$2:$D$40,MATCH(B1667,Accounts!$A$2:$A$40,0)),"Household")))</f>
        <v/>
      </c>
      <c r="L1667" s="25" t="str">
        <f aca="false">IF(F1667="","",SUMIFS($D$2:$D$3001,$F$2:$F$3001,F1667))</f>
        <v/>
      </c>
      <c r="M1667" s="23" t="str">
        <f aca="false">IF(A1667="","",IF(E1667="","Uncategorized",IF(I1667="Unknown","Unknown category",IF(AND(I1667="Transfer",F1667=""),"Transfer needs ID",IF(AND(F1667&lt;&gt;"",ABS(N(L1667))&gt;0.009),"Unmatched transfer",IF(AND(LEFT(E1667,6)="Rental",K1667="Household"),"Rental row needs property",""))))))</f>
        <v/>
      </c>
    </row>
    <row r="1668" customFormat="false" ht="15" hidden="false" customHeight="false" outlineLevel="0" collapsed="false">
      <c r="A1668" s="21"/>
      <c r="D1668" s="22"/>
      <c r="I1668" s="23" t="str">
        <f aca="false">IF(E1668="","",IFERROR(INDEX(Categories!$A$2:$A$200,MATCH(E1668,Categories!$B$2:$B$200,0)),"Unknown"))</f>
        <v/>
      </c>
      <c r="J1668" s="24" t="str">
        <f aca="false">IF(A1668="","",DATE(YEAR(A1668),MONTH(A1668),1))</f>
        <v/>
      </c>
      <c r="K1668" s="23" t="str">
        <f aca="false">IF(A1668="","",IF(G1668&lt;&gt;"",G1668,IFERROR(INDEX(Accounts!$D$2:$D$40,MATCH(B1668,Accounts!$A$2:$A$40,0)),"Household")))</f>
        <v/>
      </c>
      <c r="L1668" s="25" t="str">
        <f aca="false">IF(F1668="","",SUMIFS($D$2:$D$3001,$F$2:$F$3001,F1668))</f>
        <v/>
      </c>
      <c r="M1668" s="23" t="str">
        <f aca="false">IF(A1668="","",IF(E1668="","Uncategorized",IF(I1668="Unknown","Unknown category",IF(AND(I1668="Transfer",F1668=""),"Transfer needs ID",IF(AND(F1668&lt;&gt;"",ABS(N(L1668))&gt;0.009),"Unmatched transfer",IF(AND(LEFT(E1668,6)="Rental",K1668="Household"),"Rental row needs property",""))))))</f>
        <v/>
      </c>
    </row>
    <row r="1669" customFormat="false" ht="15" hidden="false" customHeight="false" outlineLevel="0" collapsed="false">
      <c r="A1669" s="21"/>
      <c r="D1669" s="22"/>
      <c r="I1669" s="23" t="str">
        <f aca="false">IF(E1669="","",IFERROR(INDEX(Categories!$A$2:$A$200,MATCH(E1669,Categories!$B$2:$B$200,0)),"Unknown"))</f>
        <v/>
      </c>
      <c r="J1669" s="24" t="str">
        <f aca="false">IF(A1669="","",DATE(YEAR(A1669),MONTH(A1669),1))</f>
        <v/>
      </c>
      <c r="K1669" s="23" t="str">
        <f aca="false">IF(A1669="","",IF(G1669&lt;&gt;"",G1669,IFERROR(INDEX(Accounts!$D$2:$D$40,MATCH(B1669,Accounts!$A$2:$A$40,0)),"Household")))</f>
        <v/>
      </c>
      <c r="L1669" s="25" t="str">
        <f aca="false">IF(F1669="","",SUMIFS($D$2:$D$3001,$F$2:$F$3001,F1669))</f>
        <v/>
      </c>
      <c r="M1669" s="23" t="str">
        <f aca="false">IF(A1669="","",IF(E1669="","Uncategorized",IF(I1669="Unknown","Unknown category",IF(AND(I1669="Transfer",F1669=""),"Transfer needs ID",IF(AND(F1669&lt;&gt;"",ABS(N(L1669))&gt;0.009),"Unmatched transfer",IF(AND(LEFT(E1669,6)="Rental",K1669="Household"),"Rental row needs property",""))))))</f>
        <v/>
      </c>
    </row>
    <row r="1670" customFormat="false" ht="15" hidden="false" customHeight="false" outlineLevel="0" collapsed="false">
      <c r="A1670" s="21"/>
      <c r="D1670" s="22"/>
      <c r="I1670" s="23" t="str">
        <f aca="false">IF(E1670="","",IFERROR(INDEX(Categories!$A$2:$A$200,MATCH(E1670,Categories!$B$2:$B$200,0)),"Unknown"))</f>
        <v/>
      </c>
      <c r="J1670" s="24" t="str">
        <f aca="false">IF(A1670="","",DATE(YEAR(A1670),MONTH(A1670),1))</f>
        <v/>
      </c>
      <c r="K1670" s="23" t="str">
        <f aca="false">IF(A1670="","",IF(G1670&lt;&gt;"",G1670,IFERROR(INDEX(Accounts!$D$2:$D$40,MATCH(B1670,Accounts!$A$2:$A$40,0)),"Household")))</f>
        <v/>
      </c>
      <c r="L1670" s="25" t="str">
        <f aca="false">IF(F1670="","",SUMIFS($D$2:$D$3001,$F$2:$F$3001,F1670))</f>
        <v/>
      </c>
      <c r="M1670" s="23" t="str">
        <f aca="false">IF(A1670="","",IF(E1670="","Uncategorized",IF(I1670="Unknown","Unknown category",IF(AND(I1670="Transfer",F1670=""),"Transfer needs ID",IF(AND(F1670&lt;&gt;"",ABS(N(L1670))&gt;0.009),"Unmatched transfer",IF(AND(LEFT(E1670,6)="Rental",K1670="Household"),"Rental row needs property",""))))))</f>
        <v/>
      </c>
    </row>
    <row r="1671" customFormat="false" ht="15" hidden="false" customHeight="false" outlineLevel="0" collapsed="false">
      <c r="A1671" s="21"/>
      <c r="D1671" s="22"/>
      <c r="I1671" s="23" t="str">
        <f aca="false">IF(E1671="","",IFERROR(INDEX(Categories!$A$2:$A$200,MATCH(E1671,Categories!$B$2:$B$200,0)),"Unknown"))</f>
        <v/>
      </c>
      <c r="J1671" s="24" t="str">
        <f aca="false">IF(A1671="","",DATE(YEAR(A1671),MONTH(A1671),1))</f>
        <v/>
      </c>
      <c r="K1671" s="23" t="str">
        <f aca="false">IF(A1671="","",IF(G1671&lt;&gt;"",G1671,IFERROR(INDEX(Accounts!$D$2:$D$40,MATCH(B1671,Accounts!$A$2:$A$40,0)),"Household")))</f>
        <v/>
      </c>
      <c r="L1671" s="25" t="str">
        <f aca="false">IF(F1671="","",SUMIFS($D$2:$D$3001,$F$2:$F$3001,F1671))</f>
        <v/>
      </c>
      <c r="M1671" s="23" t="str">
        <f aca="false">IF(A1671="","",IF(E1671="","Uncategorized",IF(I1671="Unknown","Unknown category",IF(AND(I1671="Transfer",F1671=""),"Transfer needs ID",IF(AND(F1671&lt;&gt;"",ABS(N(L1671))&gt;0.009),"Unmatched transfer",IF(AND(LEFT(E1671,6)="Rental",K1671="Household"),"Rental row needs property",""))))))</f>
        <v/>
      </c>
    </row>
    <row r="1672" customFormat="false" ht="15" hidden="false" customHeight="false" outlineLevel="0" collapsed="false">
      <c r="A1672" s="21"/>
      <c r="D1672" s="22"/>
      <c r="I1672" s="23" t="str">
        <f aca="false">IF(E1672="","",IFERROR(INDEX(Categories!$A$2:$A$200,MATCH(E1672,Categories!$B$2:$B$200,0)),"Unknown"))</f>
        <v/>
      </c>
      <c r="J1672" s="24" t="str">
        <f aca="false">IF(A1672="","",DATE(YEAR(A1672),MONTH(A1672),1))</f>
        <v/>
      </c>
      <c r="K1672" s="23" t="str">
        <f aca="false">IF(A1672="","",IF(G1672&lt;&gt;"",G1672,IFERROR(INDEX(Accounts!$D$2:$D$40,MATCH(B1672,Accounts!$A$2:$A$40,0)),"Household")))</f>
        <v/>
      </c>
      <c r="L1672" s="25" t="str">
        <f aca="false">IF(F1672="","",SUMIFS($D$2:$D$3001,$F$2:$F$3001,F1672))</f>
        <v/>
      </c>
      <c r="M1672" s="23" t="str">
        <f aca="false">IF(A1672="","",IF(E1672="","Uncategorized",IF(I1672="Unknown","Unknown category",IF(AND(I1672="Transfer",F1672=""),"Transfer needs ID",IF(AND(F1672&lt;&gt;"",ABS(N(L1672))&gt;0.009),"Unmatched transfer",IF(AND(LEFT(E1672,6)="Rental",K1672="Household"),"Rental row needs property",""))))))</f>
        <v/>
      </c>
    </row>
    <row r="1673" customFormat="false" ht="15" hidden="false" customHeight="false" outlineLevel="0" collapsed="false">
      <c r="A1673" s="21"/>
      <c r="D1673" s="22"/>
      <c r="I1673" s="23" t="str">
        <f aca="false">IF(E1673="","",IFERROR(INDEX(Categories!$A$2:$A$200,MATCH(E1673,Categories!$B$2:$B$200,0)),"Unknown"))</f>
        <v/>
      </c>
      <c r="J1673" s="24" t="str">
        <f aca="false">IF(A1673="","",DATE(YEAR(A1673),MONTH(A1673),1))</f>
        <v/>
      </c>
      <c r="K1673" s="23" t="str">
        <f aca="false">IF(A1673="","",IF(G1673&lt;&gt;"",G1673,IFERROR(INDEX(Accounts!$D$2:$D$40,MATCH(B1673,Accounts!$A$2:$A$40,0)),"Household")))</f>
        <v/>
      </c>
      <c r="L1673" s="25" t="str">
        <f aca="false">IF(F1673="","",SUMIFS($D$2:$D$3001,$F$2:$F$3001,F1673))</f>
        <v/>
      </c>
      <c r="M1673" s="23" t="str">
        <f aca="false">IF(A1673="","",IF(E1673="","Uncategorized",IF(I1673="Unknown","Unknown category",IF(AND(I1673="Transfer",F1673=""),"Transfer needs ID",IF(AND(F1673&lt;&gt;"",ABS(N(L1673))&gt;0.009),"Unmatched transfer",IF(AND(LEFT(E1673,6)="Rental",K1673="Household"),"Rental row needs property",""))))))</f>
        <v/>
      </c>
    </row>
    <row r="1674" customFormat="false" ht="15" hidden="false" customHeight="false" outlineLevel="0" collapsed="false">
      <c r="A1674" s="21"/>
      <c r="D1674" s="22"/>
      <c r="I1674" s="23" t="str">
        <f aca="false">IF(E1674="","",IFERROR(INDEX(Categories!$A$2:$A$200,MATCH(E1674,Categories!$B$2:$B$200,0)),"Unknown"))</f>
        <v/>
      </c>
      <c r="J1674" s="24" t="str">
        <f aca="false">IF(A1674="","",DATE(YEAR(A1674),MONTH(A1674),1))</f>
        <v/>
      </c>
      <c r="K1674" s="23" t="str">
        <f aca="false">IF(A1674="","",IF(G1674&lt;&gt;"",G1674,IFERROR(INDEX(Accounts!$D$2:$D$40,MATCH(B1674,Accounts!$A$2:$A$40,0)),"Household")))</f>
        <v/>
      </c>
      <c r="L1674" s="25" t="str">
        <f aca="false">IF(F1674="","",SUMIFS($D$2:$D$3001,$F$2:$F$3001,F1674))</f>
        <v/>
      </c>
      <c r="M1674" s="23" t="str">
        <f aca="false">IF(A1674="","",IF(E1674="","Uncategorized",IF(I1674="Unknown","Unknown category",IF(AND(I1674="Transfer",F1674=""),"Transfer needs ID",IF(AND(F1674&lt;&gt;"",ABS(N(L1674))&gt;0.009),"Unmatched transfer",IF(AND(LEFT(E1674,6)="Rental",K1674="Household"),"Rental row needs property",""))))))</f>
        <v/>
      </c>
    </row>
    <row r="1675" customFormat="false" ht="15" hidden="false" customHeight="false" outlineLevel="0" collapsed="false">
      <c r="A1675" s="21"/>
      <c r="D1675" s="22"/>
      <c r="I1675" s="23" t="str">
        <f aca="false">IF(E1675="","",IFERROR(INDEX(Categories!$A$2:$A$200,MATCH(E1675,Categories!$B$2:$B$200,0)),"Unknown"))</f>
        <v/>
      </c>
      <c r="J1675" s="24" t="str">
        <f aca="false">IF(A1675="","",DATE(YEAR(A1675),MONTH(A1675),1))</f>
        <v/>
      </c>
      <c r="K1675" s="23" t="str">
        <f aca="false">IF(A1675="","",IF(G1675&lt;&gt;"",G1675,IFERROR(INDEX(Accounts!$D$2:$D$40,MATCH(B1675,Accounts!$A$2:$A$40,0)),"Household")))</f>
        <v/>
      </c>
      <c r="L1675" s="25" t="str">
        <f aca="false">IF(F1675="","",SUMIFS($D$2:$D$3001,$F$2:$F$3001,F1675))</f>
        <v/>
      </c>
      <c r="M1675" s="23" t="str">
        <f aca="false">IF(A1675="","",IF(E1675="","Uncategorized",IF(I1675="Unknown","Unknown category",IF(AND(I1675="Transfer",F1675=""),"Transfer needs ID",IF(AND(F1675&lt;&gt;"",ABS(N(L1675))&gt;0.009),"Unmatched transfer",IF(AND(LEFT(E1675,6)="Rental",K1675="Household"),"Rental row needs property",""))))))</f>
        <v/>
      </c>
    </row>
    <row r="1676" customFormat="false" ht="15" hidden="false" customHeight="false" outlineLevel="0" collapsed="false">
      <c r="A1676" s="21"/>
      <c r="D1676" s="22"/>
      <c r="I1676" s="23" t="str">
        <f aca="false">IF(E1676="","",IFERROR(INDEX(Categories!$A$2:$A$200,MATCH(E1676,Categories!$B$2:$B$200,0)),"Unknown"))</f>
        <v/>
      </c>
      <c r="J1676" s="24" t="str">
        <f aca="false">IF(A1676="","",DATE(YEAR(A1676),MONTH(A1676),1))</f>
        <v/>
      </c>
      <c r="K1676" s="23" t="str">
        <f aca="false">IF(A1676="","",IF(G1676&lt;&gt;"",G1676,IFERROR(INDEX(Accounts!$D$2:$D$40,MATCH(B1676,Accounts!$A$2:$A$40,0)),"Household")))</f>
        <v/>
      </c>
      <c r="L1676" s="25" t="str">
        <f aca="false">IF(F1676="","",SUMIFS($D$2:$D$3001,$F$2:$F$3001,F1676))</f>
        <v/>
      </c>
      <c r="M1676" s="23" t="str">
        <f aca="false">IF(A1676="","",IF(E1676="","Uncategorized",IF(I1676="Unknown","Unknown category",IF(AND(I1676="Transfer",F1676=""),"Transfer needs ID",IF(AND(F1676&lt;&gt;"",ABS(N(L1676))&gt;0.009),"Unmatched transfer",IF(AND(LEFT(E1676,6)="Rental",K1676="Household"),"Rental row needs property",""))))))</f>
        <v/>
      </c>
    </row>
    <row r="1677" customFormat="false" ht="15" hidden="false" customHeight="false" outlineLevel="0" collapsed="false">
      <c r="A1677" s="21"/>
      <c r="D1677" s="22"/>
      <c r="I1677" s="23" t="str">
        <f aca="false">IF(E1677="","",IFERROR(INDEX(Categories!$A$2:$A$200,MATCH(E1677,Categories!$B$2:$B$200,0)),"Unknown"))</f>
        <v/>
      </c>
      <c r="J1677" s="24" t="str">
        <f aca="false">IF(A1677="","",DATE(YEAR(A1677),MONTH(A1677),1))</f>
        <v/>
      </c>
      <c r="K1677" s="23" t="str">
        <f aca="false">IF(A1677="","",IF(G1677&lt;&gt;"",G1677,IFERROR(INDEX(Accounts!$D$2:$D$40,MATCH(B1677,Accounts!$A$2:$A$40,0)),"Household")))</f>
        <v/>
      </c>
      <c r="L1677" s="25" t="str">
        <f aca="false">IF(F1677="","",SUMIFS($D$2:$D$3001,$F$2:$F$3001,F1677))</f>
        <v/>
      </c>
      <c r="M1677" s="23" t="str">
        <f aca="false">IF(A1677="","",IF(E1677="","Uncategorized",IF(I1677="Unknown","Unknown category",IF(AND(I1677="Transfer",F1677=""),"Transfer needs ID",IF(AND(F1677&lt;&gt;"",ABS(N(L1677))&gt;0.009),"Unmatched transfer",IF(AND(LEFT(E1677,6)="Rental",K1677="Household"),"Rental row needs property",""))))))</f>
        <v/>
      </c>
    </row>
    <row r="1678" customFormat="false" ht="15" hidden="false" customHeight="false" outlineLevel="0" collapsed="false">
      <c r="A1678" s="21"/>
      <c r="D1678" s="22"/>
      <c r="I1678" s="23" t="str">
        <f aca="false">IF(E1678="","",IFERROR(INDEX(Categories!$A$2:$A$200,MATCH(E1678,Categories!$B$2:$B$200,0)),"Unknown"))</f>
        <v/>
      </c>
      <c r="J1678" s="24" t="str">
        <f aca="false">IF(A1678="","",DATE(YEAR(A1678),MONTH(A1678),1))</f>
        <v/>
      </c>
      <c r="K1678" s="23" t="str">
        <f aca="false">IF(A1678="","",IF(G1678&lt;&gt;"",G1678,IFERROR(INDEX(Accounts!$D$2:$D$40,MATCH(B1678,Accounts!$A$2:$A$40,0)),"Household")))</f>
        <v/>
      </c>
      <c r="L1678" s="25" t="str">
        <f aca="false">IF(F1678="","",SUMIFS($D$2:$D$3001,$F$2:$F$3001,F1678))</f>
        <v/>
      </c>
      <c r="M1678" s="23" t="str">
        <f aca="false">IF(A1678="","",IF(E1678="","Uncategorized",IF(I1678="Unknown","Unknown category",IF(AND(I1678="Transfer",F1678=""),"Transfer needs ID",IF(AND(F1678&lt;&gt;"",ABS(N(L1678))&gt;0.009),"Unmatched transfer",IF(AND(LEFT(E1678,6)="Rental",K1678="Household"),"Rental row needs property",""))))))</f>
        <v/>
      </c>
    </row>
    <row r="1679" customFormat="false" ht="15" hidden="false" customHeight="false" outlineLevel="0" collapsed="false">
      <c r="A1679" s="21"/>
      <c r="D1679" s="22"/>
      <c r="I1679" s="23" t="str">
        <f aca="false">IF(E1679="","",IFERROR(INDEX(Categories!$A$2:$A$200,MATCH(E1679,Categories!$B$2:$B$200,0)),"Unknown"))</f>
        <v/>
      </c>
      <c r="J1679" s="24" t="str">
        <f aca="false">IF(A1679="","",DATE(YEAR(A1679),MONTH(A1679),1))</f>
        <v/>
      </c>
      <c r="K1679" s="23" t="str">
        <f aca="false">IF(A1679="","",IF(G1679&lt;&gt;"",G1679,IFERROR(INDEX(Accounts!$D$2:$D$40,MATCH(B1679,Accounts!$A$2:$A$40,0)),"Household")))</f>
        <v/>
      </c>
      <c r="L1679" s="25" t="str">
        <f aca="false">IF(F1679="","",SUMIFS($D$2:$D$3001,$F$2:$F$3001,F1679))</f>
        <v/>
      </c>
      <c r="M1679" s="23" t="str">
        <f aca="false">IF(A1679="","",IF(E1679="","Uncategorized",IF(I1679="Unknown","Unknown category",IF(AND(I1679="Transfer",F1679=""),"Transfer needs ID",IF(AND(F1679&lt;&gt;"",ABS(N(L1679))&gt;0.009),"Unmatched transfer",IF(AND(LEFT(E1679,6)="Rental",K1679="Household"),"Rental row needs property",""))))))</f>
        <v/>
      </c>
    </row>
    <row r="1680" customFormat="false" ht="15" hidden="false" customHeight="false" outlineLevel="0" collapsed="false">
      <c r="A1680" s="21"/>
      <c r="D1680" s="22"/>
      <c r="I1680" s="23" t="str">
        <f aca="false">IF(E1680="","",IFERROR(INDEX(Categories!$A$2:$A$200,MATCH(E1680,Categories!$B$2:$B$200,0)),"Unknown"))</f>
        <v/>
      </c>
      <c r="J1680" s="24" t="str">
        <f aca="false">IF(A1680="","",DATE(YEAR(A1680),MONTH(A1680),1))</f>
        <v/>
      </c>
      <c r="K1680" s="23" t="str">
        <f aca="false">IF(A1680="","",IF(G1680&lt;&gt;"",G1680,IFERROR(INDEX(Accounts!$D$2:$D$40,MATCH(B1680,Accounts!$A$2:$A$40,0)),"Household")))</f>
        <v/>
      </c>
      <c r="L1680" s="25" t="str">
        <f aca="false">IF(F1680="","",SUMIFS($D$2:$D$3001,$F$2:$F$3001,F1680))</f>
        <v/>
      </c>
      <c r="M1680" s="23" t="str">
        <f aca="false">IF(A1680="","",IF(E1680="","Uncategorized",IF(I1680="Unknown","Unknown category",IF(AND(I1680="Transfer",F1680=""),"Transfer needs ID",IF(AND(F1680&lt;&gt;"",ABS(N(L1680))&gt;0.009),"Unmatched transfer",IF(AND(LEFT(E1680,6)="Rental",K1680="Household"),"Rental row needs property",""))))))</f>
        <v/>
      </c>
    </row>
    <row r="1681" customFormat="false" ht="15" hidden="false" customHeight="false" outlineLevel="0" collapsed="false">
      <c r="A1681" s="21"/>
      <c r="D1681" s="22"/>
      <c r="I1681" s="23" t="str">
        <f aca="false">IF(E1681="","",IFERROR(INDEX(Categories!$A$2:$A$200,MATCH(E1681,Categories!$B$2:$B$200,0)),"Unknown"))</f>
        <v/>
      </c>
      <c r="J1681" s="24" t="str">
        <f aca="false">IF(A1681="","",DATE(YEAR(A1681),MONTH(A1681),1))</f>
        <v/>
      </c>
      <c r="K1681" s="23" t="str">
        <f aca="false">IF(A1681="","",IF(G1681&lt;&gt;"",G1681,IFERROR(INDEX(Accounts!$D$2:$D$40,MATCH(B1681,Accounts!$A$2:$A$40,0)),"Household")))</f>
        <v/>
      </c>
      <c r="L1681" s="25" t="str">
        <f aca="false">IF(F1681="","",SUMIFS($D$2:$D$3001,$F$2:$F$3001,F1681))</f>
        <v/>
      </c>
      <c r="M1681" s="23" t="str">
        <f aca="false">IF(A1681="","",IF(E1681="","Uncategorized",IF(I1681="Unknown","Unknown category",IF(AND(I1681="Transfer",F1681=""),"Transfer needs ID",IF(AND(F1681&lt;&gt;"",ABS(N(L1681))&gt;0.009),"Unmatched transfer",IF(AND(LEFT(E1681,6)="Rental",K1681="Household"),"Rental row needs property",""))))))</f>
        <v/>
      </c>
    </row>
    <row r="1682" customFormat="false" ht="15" hidden="false" customHeight="false" outlineLevel="0" collapsed="false">
      <c r="A1682" s="21"/>
      <c r="D1682" s="22"/>
      <c r="I1682" s="23" t="str">
        <f aca="false">IF(E1682="","",IFERROR(INDEX(Categories!$A$2:$A$200,MATCH(E1682,Categories!$B$2:$B$200,0)),"Unknown"))</f>
        <v/>
      </c>
      <c r="J1682" s="24" t="str">
        <f aca="false">IF(A1682="","",DATE(YEAR(A1682),MONTH(A1682),1))</f>
        <v/>
      </c>
      <c r="K1682" s="23" t="str">
        <f aca="false">IF(A1682="","",IF(G1682&lt;&gt;"",G1682,IFERROR(INDEX(Accounts!$D$2:$D$40,MATCH(B1682,Accounts!$A$2:$A$40,0)),"Household")))</f>
        <v/>
      </c>
      <c r="L1682" s="25" t="str">
        <f aca="false">IF(F1682="","",SUMIFS($D$2:$D$3001,$F$2:$F$3001,F1682))</f>
        <v/>
      </c>
      <c r="M1682" s="23" t="str">
        <f aca="false">IF(A1682="","",IF(E1682="","Uncategorized",IF(I1682="Unknown","Unknown category",IF(AND(I1682="Transfer",F1682=""),"Transfer needs ID",IF(AND(F1682&lt;&gt;"",ABS(N(L1682))&gt;0.009),"Unmatched transfer",IF(AND(LEFT(E1682,6)="Rental",K1682="Household"),"Rental row needs property",""))))))</f>
        <v/>
      </c>
    </row>
    <row r="1683" customFormat="false" ht="15" hidden="false" customHeight="false" outlineLevel="0" collapsed="false">
      <c r="A1683" s="21"/>
      <c r="D1683" s="22"/>
      <c r="I1683" s="23" t="str">
        <f aca="false">IF(E1683="","",IFERROR(INDEX(Categories!$A$2:$A$200,MATCH(E1683,Categories!$B$2:$B$200,0)),"Unknown"))</f>
        <v/>
      </c>
      <c r="J1683" s="24" t="str">
        <f aca="false">IF(A1683="","",DATE(YEAR(A1683),MONTH(A1683),1))</f>
        <v/>
      </c>
      <c r="K1683" s="23" t="str">
        <f aca="false">IF(A1683="","",IF(G1683&lt;&gt;"",G1683,IFERROR(INDEX(Accounts!$D$2:$D$40,MATCH(B1683,Accounts!$A$2:$A$40,0)),"Household")))</f>
        <v/>
      </c>
      <c r="L1683" s="25" t="str">
        <f aca="false">IF(F1683="","",SUMIFS($D$2:$D$3001,$F$2:$F$3001,F1683))</f>
        <v/>
      </c>
      <c r="M1683" s="23" t="str">
        <f aca="false">IF(A1683="","",IF(E1683="","Uncategorized",IF(I1683="Unknown","Unknown category",IF(AND(I1683="Transfer",F1683=""),"Transfer needs ID",IF(AND(F1683&lt;&gt;"",ABS(N(L1683))&gt;0.009),"Unmatched transfer",IF(AND(LEFT(E1683,6)="Rental",K1683="Household"),"Rental row needs property",""))))))</f>
        <v/>
      </c>
    </row>
    <row r="1684" customFormat="false" ht="15" hidden="false" customHeight="false" outlineLevel="0" collapsed="false">
      <c r="A1684" s="21"/>
      <c r="D1684" s="22"/>
      <c r="I1684" s="23" t="str">
        <f aca="false">IF(E1684="","",IFERROR(INDEX(Categories!$A$2:$A$200,MATCH(E1684,Categories!$B$2:$B$200,0)),"Unknown"))</f>
        <v/>
      </c>
      <c r="J1684" s="24" t="str">
        <f aca="false">IF(A1684="","",DATE(YEAR(A1684),MONTH(A1684),1))</f>
        <v/>
      </c>
      <c r="K1684" s="23" t="str">
        <f aca="false">IF(A1684="","",IF(G1684&lt;&gt;"",G1684,IFERROR(INDEX(Accounts!$D$2:$D$40,MATCH(B1684,Accounts!$A$2:$A$40,0)),"Household")))</f>
        <v/>
      </c>
      <c r="L1684" s="25" t="str">
        <f aca="false">IF(F1684="","",SUMIFS($D$2:$D$3001,$F$2:$F$3001,F1684))</f>
        <v/>
      </c>
      <c r="M1684" s="23" t="str">
        <f aca="false">IF(A1684="","",IF(E1684="","Uncategorized",IF(I1684="Unknown","Unknown category",IF(AND(I1684="Transfer",F1684=""),"Transfer needs ID",IF(AND(F1684&lt;&gt;"",ABS(N(L1684))&gt;0.009),"Unmatched transfer",IF(AND(LEFT(E1684,6)="Rental",K1684="Household"),"Rental row needs property",""))))))</f>
        <v/>
      </c>
    </row>
    <row r="1685" customFormat="false" ht="15" hidden="false" customHeight="false" outlineLevel="0" collapsed="false">
      <c r="A1685" s="21"/>
      <c r="D1685" s="22"/>
      <c r="I1685" s="23" t="str">
        <f aca="false">IF(E1685="","",IFERROR(INDEX(Categories!$A$2:$A$200,MATCH(E1685,Categories!$B$2:$B$200,0)),"Unknown"))</f>
        <v/>
      </c>
      <c r="J1685" s="24" t="str">
        <f aca="false">IF(A1685="","",DATE(YEAR(A1685),MONTH(A1685),1))</f>
        <v/>
      </c>
      <c r="K1685" s="23" t="str">
        <f aca="false">IF(A1685="","",IF(G1685&lt;&gt;"",G1685,IFERROR(INDEX(Accounts!$D$2:$D$40,MATCH(B1685,Accounts!$A$2:$A$40,0)),"Household")))</f>
        <v/>
      </c>
      <c r="L1685" s="25" t="str">
        <f aca="false">IF(F1685="","",SUMIFS($D$2:$D$3001,$F$2:$F$3001,F1685))</f>
        <v/>
      </c>
      <c r="M1685" s="23" t="str">
        <f aca="false">IF(A1685="","",IF(E1685="","Uncategorized",IF(I1685="Unknown","Unknown category",IF(AND(I1685="Transfer",F1685=""),"Transfer needs ID",IF(AND(F1685&lt;&gt;"",ABS(N(L1685))&gt;0.009),"Unmatched transfer",IF(AND(LEFT(E1685,6)="Rental",K1685="Household"),"Rental row needs property",""))))))</f>
        <v/>
      </c>
    </row>
    <row r="1686" customFormat="false" ht="15" hidden="false" customHeight="false" outlineLevel="0" collapsed="false">
      <c r="A1686" s="21"/>
      <c r="D1686" s="22"/>
      <c r="I1686" s="23" t="str">
        <f aca="false">IF(E1686="","",IFERROR(INDEX(Categories!$A$2:$A$200,MATCH(E1686,Categories!$B$2:$B$200,0)),"Unknown"))</f>
        <v/>
      </c>
      <c r="J1686" s="24" t="str">
        <f aca="false">IF(A1686="","",DATE(YEAR(A1686),MONTH(A1686),1))</f>
        <v/>
      </c>
      <c r="K1686" s="23" t="str">
        <f aca="false">IF(A1686="","",IF(G1686&lt;&gt;"",G1686,IFERROR(INDEX(Accounts!$D$2:$D$40,MATCH(B1686,Accounts!$A$2:$A$40,0)),"Household")))</f>
        <v/>
      </c>
      <c r="L1686" s="25" t="str">
        <f aca="false">IF(F1686="","",SUMIFS($D$2:$D$3001,$F$2:$F$3001,F1686))</f>
        <v/>
      </c>
      <c r="M1686" s="23" t="str">
        <f aca="false">IF(A1686="","",IF(E1686="","Uncategorized",IF(I1686="Unknown","Unknown category",IF(AND(I1686="Transfer",F1686=""),"Transfer needs ID",IF(AND(F1686&lt;&gt;"",ABS(N(L1686))&gt;0.009),"Unmatched transfer",IF(AND(LEFT(E1686,6)="Rental",K1686="Household"),"Rental row needs property",""))))))</f>
        <v/>
      </c>
    </row>
    <row r="1687" customFormat="false" ht="15" hidden="false" customHeight="false" outlineLevel="0" collapsed="false">
      <c r="A1687" s="21"/>
      <c r="D1687" s="22"/>
      <c r="I1687" s="23" t="str">
        <f aca="false">IF(E1687="","",IFERROR(INDEX(Categories!$A$2:$A$200,MATCH(E1687,Categories!$B$2:$B$200,0)),"Unknown"))</f>
        <v/>
      </c>
      <c r="J1687" s="24" t="str">
        <f aca="false">IF(A1687="","",DATE(YEAR(A1687),MONTH(A1687),1))</f>
        <v/>
      </c>
      <c r="K1687" s="23" t="str">
        <f aca="false">IF(A1687="","",IF(G1687&lt;&gt;"",G1687,IFERROR(INDEX(Accounts!$D$2:$D$40,MATCH(B1687,Accounts!$A$2:$A$40,0)),"Household")))</f>
        <v/>
      </c>
      <c r="L1687" s="25" t="str">
        <f aca="false">IF(F1687="","",SUMIFS($D$2:$D$3001,$F$2:$F$3001,F1687))</f>
        <v/>
      </c>
      <c r="M1687" s="23" t="str">
        <f aca="false">IF(A1687="","",IF(E1687="","Uncategorized",IF(I1687="Unknown","Unknown category",IF(AND(I1687="Transfer",F1687=""),"Transfer needs ID",IF(AND(F1687&lt;&gt;"",ABS(N(L1687))&gt;0.009),"Unmatched transfer",IF(AND(LEFT(E1687,6)="Rental",K1687="Household"),"Rental row needs property",""))))))</f>
        <v/>
      </c>
    </row>
    <row r="1688" customFormat="false" ht="15" hidden="false" customHeight="false" outlineLevel="0" collapsed="false">
      <c r="A1688" s="21"/>
      <c r="D1688" s="22"/>
      <c r="I1688" s="23" t="str">
        <f aca="false">IF(E1688="","",IFERROR(INDEX(Categories!$A$2:$A$200,MATCH(E1688,Categories!$B$2:$B$200,0)),"Unknown"))</f>
        <v/>
      </c>
      <c r="J1688" s="24" t="str">
        <f aca="false">IF(A1688="","",DATE(YEAR(A1688),MONTH(A1688),1))</f>
        <v/>
      </c>
      <c r="K1688" s="23" t="str">
        <f aca="false">IF(A1688="","",IF(G1688&lt;&gt;"",G1688,IFERROR(INDEX(Accounts!$D$2:$D$40,MATCH(B1688,Accounts!$A$2:$A$40,0)),"Household")))</f>
        <v/>
      </c>
      <c r="L1688" s="25" t="str">
        <f aca="false">IF(F1688="","",SUMIFS($D$2:$D$3001,$F$2:$F$3001,F1688))</f>
        <v/>
      </c>
      <c r="M1688" s="23" t="str">
        <f aca="false">IF(A1688="","",IF(E1688="","Uncategorized",IF(I1688="Unknown","Unknown category",IF(AND(I1688="Transfer",F1688=""),"Transfer needs ID",IF(AND(F1688&lt;&gt;"",ABS(N(L1688))&gt;0.009),"Unmatched transfer",IF(AND(LEFT(E1688,6)="Rental",K1688="Household"),"Rental row needs property",""))))))</f>
        <v/>
      </c>
    </row>
    <row r="1689" customFormat="false" ht="15" hidden="false" customHeight="false" outlineLevel="0" collapsed="false">
      <c r="A1689" s="21"/>
      <c r="D1689" s="22"/>
      <c r="I1689" s="23" t="str">
        <f aca="false">IF(E1689="","",IFERROR(INDEX(Categories!$A$2:$A$200,MATCH(E1689,Categories!$B$2:$B$200,0)),"Unknown"))</f>
        <v/>
      </c>
      <c r="J1689" s="24" t="str">
        <f aca="false">IF(A1689="","",DATE(YEAR(A1689),MONTH(A1689),1))</f>
        <v/>
      </c>
      <c r="K1689" s="23" t="str">
        <f aca="false">IF(A1689="","",IF(G1689&lt;&gt;"",G1689,IFERROR(INDEX(Accounts!$D$2:$D$40,MATCH(B1689,Accounts!$A$2:$A$40,0)),"Household")))</f>
        <v/>
      </c>
      <c r="L1689" s="25" t="str">
        <f aca="false">IF(F1689="","",SUMIFS($D$2:$D$3001,$F$2:$F$3001,F1689))</f>
        <v/>
      </c>
      <c r="M1689" s="23" t="str">
        <f aca="false">IF(A1689="","",IF(E1689="","Uncategorized",IF(I1689="Unknown","Unknown category",IF(AND(I1689="Transfer",F1689=""),"Transfer needs ID",IF(AND(F1689&lt;&gt;"",ABS(N(L1689))&gt;0.009),"Unmatched transfer",IF(AND(LEFT(E1689,6)="Rental",K1689="Household"),"Rental row needs property",""))))))</f>
        <v/>
      </c>
    </row>
    <row r="1690" customFormat="false" ht="15" hidden="false" customHeight="false" outlineLevel="0" collapsed="false">
      <c r="A1690" s="21"/>
      <c r="D1690" s="22"/>
      <c r="I1690" s="23" t="str">
        <f aca="false">IF(E1690="","",IFERROR(INDEX(Categories!$A$2:$A$200,MATCH(E1690,Categories!$B$2:$B$200,0)),"Unknown"))</f>
        <v/>
      </c>
      <c r="J1690" s="24" t="str">
        <f aca="false">IF(A1690="","",DATE(YEAR(A1690),MONTH(A1690),1))</f>
        <v/>
      </c>
      <c r="K1690" s="23" t="str">
        <f aca="false">IF(A1690="","",IF(G1690&lt;&gt;"",G1690,IFERROR(INDEX(Accounts!$D$2:$D$40,MATCH(B1690,Accounts!$A$2:$A$40,0)),"Household")))</f>
        <v/>
      </c>
      <c r="L1690" s="25" t="str">
        <f aca="false">IF(F1690="","",SUMIFS($D$2:$D$3001,$F$2:$F$3001,F1690))</f>
        <v/>
      </c>
      <c r="M1690" s="23" t="str">
        <f aca="false">IF(A1690="","",IF(E1690="","Uncategorized",IF(I1690="Unknown","Unknown category",IF(AND(I1690="Transfer",F1690=""),"Transfer needs ID",IF(AND(F1690&lt;&gt;"",ABS(N(L1690))&gt;0.009),"Unmatched transfer",IF(AND(LEFT(E1690,6)="Rental",K1690="Household"),"Rental row needs property",""))))))</f>
        <v/>
      </c>
    </row>
    <row r="1691" customFormat="false" ht="15" hidden="false" customHeight="false" outlineLevel="0" collapsed="false">
      <c r="A1691" s="21"/>
      <c r="D1691" s="22"/>
      <c r="I1691" s="23" t="str">
        <f aca="false">IF(E1691="","",IFERROR(INDEX(Categories!$A$2:$A$200,MATCH(E1691,Categories!$B$2:$B$200,0)),"Unknown"))</f>
        <v/>
      </c>
      <c r="J1691" s="24" t="str">
        <f aca="false">IF(A1691="","",DATE(YEAR(A1691),MONTH(A1691),1))</f>
        <v/>
      </c>
      <c r="K1691" s="23" t="str">
        <f aca="false">IF(A1691="","",IF(G1691&lt;&gt;"",G1691,IFERROR(INDEX(Accounts!$D$2:$D$40,MATCH(B1691,Accounts!$A$2:$A$40,0)),"Household")))</f>
        <v/>
      </c>
      <c r="L1691" s="25" t="str">
        <f aca="false">IF(F1691="","",SUMIFS($D$2:$D$3001,$F$2:$F$3001,F1691))</f>
        <v/>
      </c>
      <c r="M1691" s="23" t="str">
        <f aca="false">IF(A1691="","",IF(E1691="","Uncategorized",IF(I1691="Unknown","Unknown category",IF(AND(I1691="Transfer",F1691=""),"Transfer needs ID",IF(AND(F1691&lt;&gt;"",ABS(N(L1691))&gt;0.009),"Unmatched transfer",IF(AND(LEFT(E1691,6)="Rental",K1691="Household"),"Rental row needs property",""))))))</f>
        <v/>
      </c>
    </row>
    <row r="1692" customFormat="false" ht="15" hidden="false" customHeight="false" outlineLevel="0" collapsed="false">
      <c r="A1692" s="21"/>
      <c r="D1692" s="22"/>
      <c r="I1692" s="23" t="str">
        <f aca="false">IF(E1692="","",IFERROR(INDEX(Categories!$A$2:$A$200,MATCH(E1692,Categories!$B$2:$B$200,0)),"Unknown"))</f>
        <v/>
      </c>
      <c r="J1692" s="24" t="str">
        <f aca="false">IF(A1692="","",DATE(YEAR(A1692),MONTH(A1692),1))</f>
        <v/>
      </c>
      <c r="K1692" s="23" t="str">
        <f aca="false">IF(A1692="","",IF(G1692&lt;&gt;"",G1692,IFERROR(INDEX(Accounts!$D$2:$D$40,MATCH(B1692,Accounts!$A$2:$A$40,0)),"Household")))</f>
        <v/>
      </c>
      <c r="L1692" s="25" t="str">
        <f aca="false">IF(F1692="","",SUMIFS($D$2:$D$3001,$F$2:$F$3001,F1692))</f>
        <v/>
      </c>
      <c r="M1692" s="23" t="str">
        <f aca="false">IF(A1692="","",IF(E1692="","Uncategorized",IF(I1692="Unknown","Unknown category",IF(AND(I1692="Transfer",F1692=""),"Transfer needs ID",IF(AND(F1692&lt;&gt;"",ABS(N(L1692))&gt;0.009),"Unmatched transfer",IF(AND(LEFT(E1692,6)="Rental",K1692="Household"),"Rental row needs property",""))))))</f>
        <v/>
      </c>
    </row>
    <row r="1693" customFormat="false" ht="15" hidden="false" customHeight="false" outlineLevel="0" collapsed="false">
      <c r="A1693" s="21"/>
      <c r="D1693" s="22"/>
      <c r="I1693" s="23" t="str">
        <f aca="false">IF(E1693="","",IFERROR(INDEX(Categories!$A$2:$A$200,MATCH(E1693,Categories!$B$2:$B$200,0)),"Unknown"))</f>
        <v/>
      </c>
      <c r="J1693" s="24" t="str">
        <f aca="false">IF(A1693="","",DATE(YEAR(A1693),MONTH(A1693),1))</f>
        <v/>
      </c>
      <c r="K1693" s="23" t="str">
        <f aca="false">IF(A1693="","",IF(G1693&lt;&gt;"",G1693,IFERROR(INDEX(Accounts!$D$2:$D$40,MATCH(B1693,Accounts!$A$2:$A$40,0)),"Household")))</f>
        <v/>
      </c>
      <c r="L1693" s="25" t="str">
        <f aca="false">IF(F1693="","",SUMIFS($D$2:$D$3001,$F$2:$F$3001,F1693))</f>
        <v/>
      </c>
      <c r="M1693" s="23" t="str">
        <f aca="false">IF(A1693="","",IF(E1693="","Uncategorized",IF(I1693="Unknown","Unknown category",IF(AND(I1693="Transfer",F1693=""),"Transfer needs ID",IF(AND(F1693&lt;&gt;"",ABS(N(L1693))&gt;0.009),"Unmatched transfer",IF(AND(LEFT(E1693,6)="Rental",K1693="Household"),"Rental row needs property",""))))))</f>
        <v/>
      </c>
    </row>
    <row r="1694" customFormat="false" ht="15" hidden="false" customHeight="false" outlineLevel="0" collapsed="false">
      <c r="A1694" s="21"/>
      <c r="D1694" s="22"/>
      <c r="I1694" s="23" t="str">
        <f aca="false">IF(E1694="","",IFERROR(INDEX(Categories!$A$2:$A$200,MATCH(E1694,Categories!$B$2:$B$200,0)),"Unknown"))</f>
        <v/>
      </c>
      <c r="J1694" s="24" t="str">
        <f aca="false">IF(A1694="","",DATE(YEAR(A1694),MONTH(A1694),1))</f>
        <v/>
      </c>
      <c r="K1694" s="23" t="str">
        <f aca="false">IF(A1694="","",IF(G1694&lt;&gt;"",G1694,IFERROR(INDEX(Accounts!$D$2:$D$40,MATCH(B1694,Accounts!$A$2:$A$40,0)),"Household")))</f>
        <v/>
      </c>
      <c r="L1694" s="25" t="str">
        <f aca="false">IF(F1694="","",SUMIFS($D$2:$D$3001,$F$2:$F$3001,F1694))</f>
        <v/>
      </c>
      <c r="M1694" s="23" t="str">
        <f aca="false">IF(A1694="","",IF(E1694="","Uncategorized",IF(I1694="Unknown","Unknown category",IF(AND(I1694="Transfer",F1694=""),"Transfer needs ID",IF(AND(F1694&lt;&gt;"",ABS(N(L1694))&gt;0.009),"Unmatched transfer",IF(AND(LEFT(E1694,6)="Rental",K1694="Household"),"Rental row needs property",""))))))</f>
        <v/>
      </c>
    </row>
    <row r="1695" customFormat="false" ht="15" hidden="false" customHeight="false" outlineLevel="0" collapsed="false">
      <c r="A1695" s="21"/>
      <c r="D1695" s="22"/>
      <c r="I1695" s="23" t="str">
        <f aca="false">IF(E1695="","",IFERROR(INDEX(Categories!$A$2:$A$200,MATCH(E1695,Categories!$B$2:$B$200,0)),"Unknown"))</f>
        <v/>
      </c>
      <c r="J1695" s="24" t="str">
        <f aca="false">IF(A1695="","",DATE(YEAR(A1695),MONTH(A1695),1))</f>
        <v/>
      </c>
      <c r="K1695" s="23" t="str">
        <f aca="false">IF(A1695="","",IF(G1695&lt;&gt;"",G1695,IFERROR(INDEX(Accounts!$D$2:$D$40,MATCH(B1695,Accounts!$A$2:$A$40,0)),"Household")))</f>
        <v/>
      </c>
      <c r="L1695" s="25" t="str">
        <f aca="false">IF(F1695="","",SUMIFS($D$2:$D$3001,$F$2:$F$3001,F1695))</f>
        <v/>
      </c>
      <c r="M1695" s="23" t="str">
        <f aca="false">IF(A1695="","",IF(E1695="","Uncategorized",IF(I1695="Unknown","Unknown category",IF(AND(I1695="Transfer",F1695=""),"Transfer needs ID",IF(AND(F1695&lt;&gt;"",ABS(N(L1695))&gt;0.009),"Unmatched transfer",IF(AND(LEFT(E1695,6)="Rental",K1695="Household"),"Rental row needs property",""))))))</f>
        <v/>
      </c>
    </row>
    <row r="1696" customFormat="false" ht="15" hidden="false" customHeight="false" outlineLevel="0" collapsed="false">
      <c r="A1696" s="21"/>
      <c r="D1696" s="22"/>
      <c r="I1696" s="23" t="str">
        <f aca="false">IF(E1696="","",IFERROR(INDEX(Categories!$A$2:$A$200,MATCH(E1696,Categories!$B$2:$B$200,0)),"Unknown"))</f>
        <v/>
      </c>
      <c r="J1696" s="24" t="str">
        <f aca="false">IF(A1696="","",DATE(YEAR(A1696),MONTH(A1696),1))</f>
        <v/>
      </c>
      <c r="K1696" s="23" t="str">
        <f aca="false">IF(A1696="","",IF(G1696&lt;&gt;"",G1696,IFERROR(INDEX(Accounts!$D$2:$D$40,MATCH(B1696,Accounts!$A$2:$A$40,0)),"Household")))</f>
        <v/>
      </c>
      <c r="L1696" s="25" t="str">
        <f aca="false">IF(F1696="","",SUMIFS($D$2:$D$3001,$F$2:$F$3001,F1696))</f>
        <v/>
      </c>
      <c r="M1696" s="23" t="str">
        <f aca="false">IF(A1696="","",IF(E1696="","Uncategorized",IF(I1696="Unknown","Unknown category",IF(AND(I1696="Transfer",F1696=""),"Transfer needs ID",IF(AND(F1696&lt;&gt;"",ABS(N(L1696))&gt;0.009),"Unmatched transfer",IF(AND(LEFT(E1696,6)="Rental",K1696="Household"),"Rental row needs property",""))))))</f>
        <v/>
      </c>
    </row>
    <row r="1697" customFormat="false" ht="15" hidden="false" customHeight="false" outlineLevel="0" collapsed="false">
      <c r="A1697" s="21"/>
      <c r="D1697" s="22"/>
      <c r="I1697" s="23" t="str">
        <f aca="false">IF(E1697="","",IFERROR(INDEX(Categories!$A$2:$A$200,MATCH(E1697,Categories!$B$2:$B$200,0)),"Unknown"))</f>
        <v/>
      </c>
      <c r="J1697" s="24" t="str">
        <f aca="false">IF(A1697="","",DATE(YEAR(A1697),MONTH(A1697),1))</f>
        <v/>
      </c>
      <c r="K1697" s="23" t="str">
        <f aca="false">IF(A1697="","",IF(G1697&lt;&gt;"",G1697,IFERROR(INDEX(Accounts!$D$2:$D$40,MATCH(B1697,Accounts!$A$2:$A$40,0)),"Household")))</f>
        <v/>
      </c>
      <c r="L1697" s="25" t="str">
        <f aca="false">IF(F1697="","",SUMIFS($D$2:$D$3001,$F$2:$F$3001,F1697))</f>
        <v/>
      </c>
      <c r="M1697" s="23" t="str">
        <f aca="false">IF(A1697="","",IF(E1697="","Uncategorized",IF(I1697="Unknown","Unknown category",IF(AND(I1697="Transfer",F1697=""),"Transfer needs ID",IF(AND(F1697&lt;&gt;"",ABS(N(L1697))&gt;0.009),"Unmatched transfer",IF(AND(LEFT(E1697,6)="Rental",K1697="Household"),"Rental row needs property",""))))))</f>
        <v/>
      </c>
    </row>
    <row r="1698" customFormat="false" ht="15" hidden="false" customHeight="false" outlineLevel="0" collapsed="false">
      <c r="A1698" s="21"/>
      <c r="D1698" s="22"/>
      <c r="I1698" s="23" t="str">
        <f aca="false">IF(E1698="","",IFERROR(INDEX(Categories!$A$2:$A$200,MATCH(E1698,Categories!$B$2:$B$200,0)),"Unknown"))</f>
        <v/>
      </c>
      <c r="J1698" s="24" t="str">
        <f aca="false">IF(A1698="","",DATE(YEAR(A1698),MONTH(A1698),1))</f>
        <v/>
      </c>
      <c r="K1698" s="23" t="str">
        <f aca="false">IF(A1698="","",IF(G1698&lt;&gt;"",G1698,IFERROR(INDEX(Accounts!$D$2:$D$40,MATCH(B1698,Accounts!$A$2:$A$40,0)),"Household")))</f>
        <v/>
      </c>
      <c r="L1698" s="25" t="str">
        <f aca="false">IF(F1698="","",SUMIFS($D$2:$D$3001,$F$2:$F$3001,F1698))</f>
        <v/>
      </c>
      <c r="M1698" s="23" t="str">
        <f aca="false">IF(A1698="","",IF(E1698="","Uncategorized",IF(I1698="Unknown","Unknown category",IF(AND(I1698="Transfer",F1698=""),"Transfer needs ID",IF(AND(F1698&lt;&gt;"",ABS(N(L1698))&gt;0.009),"Unmatched transfer",IF(AND(LEFT(E1698,6)="Rental",K1698="Household"),"Rental row needs property",""))))))</f>
        <v/>
      </c>
    </row>
    <row r="1699" customFormat="false" ht="15" hidden="false" customHeight="false" outlineLevel="0" collapsed="false">
      <c r="A1699" s="21"/>
      <c r="D1699" s="22"/>
      <c r="I1699" s="23" t="str">
        <f aca="false">IF(E1699="","",IFERROR(INDEX(Categories!$A$2:$A$200,MATCH(E1699,Categories!$B$2:$B$200,0)),"Unknown"))</f>
        <v/>
      </c>
      <c r="J1699" s="24" t="str">
        <f aca="false">IF(A1699="","",DATE(YEAR(A1699),MONTH(A1699),1))</f>
        <v/>
      </c>
      <c r="K1699" s="23" t="str">
        <f aca="false">IF(A1699="","",IF(G1699&lt;&gt;"",G1699,IFERROR(INDEX(Accounts!$D$2:$D$40,MATCH(B1699,Accounts!$A$2:$A$40,0)),"Household")))</f>
        <v/>
      </c>
      <c r="L1699" s="25" t="str">
        <f aca="false">IF(F1699="","",SUMIFS($D$2:$D$3001,$F$2:$F$3001,F1699))</f>
        <v/>
      </c>
      <c r="M1699" s="23" t="str">
        <f aca="false">IF(A1699="","",IF(E1699="","Uncategorized",IF(I1699="Unknown","Unknown category",IF(AND(I1699="Transfer",F1699=""),"Transfer needs ID",IF(AND(F1699&lt;&gt;"",ABS(N(L1699))&gt;0.009),"Unmatched transfer",IF(AND(LEFT(E1699,6)="Rental",K1699="Household"),"Rental row needs property",""))))))</f>
        <v/>
      </c>
    </row>
    <row r="1700" customFormat="false" ht="15" hidden="false" customHeight="false" outlineLevel="0" collapsed="false">
      <c r="A1700" s="21"/>
      <c r="D1700" s="22"/>
      <c r="I1700" s="23" t="str">
        <f aca="false">IF(E1700="","",IFERROR(INDEX(Categories!$A$2:$A$200,MATCH(E1700,Categories!$B$2:$B$200,0)),"Unknown"))</f>
        <v/>
      </c>
      <c r="J1700" s="24" t="str">
        <f aca="false">IF(A1700="","",DATE(YEAR(A1700),MONTH(A1700),1))</f>
        <v/>
      </c>
      <c r="K1700" s="23" t="str">
        <f aca="false">IF(A1700="","",IF(G1700&lt;&gt;"",G1700,IFERROR(INDEX(Accounts!$D$2:$D$40,MATCH(B1700,Accounts!$A$2:$A$40,0)),"Household")))</f>
        <v/>
      </c>
      <c r="L1700" s="25" t="str">
        <f aca="false">IF(F1700="","",SUMIFS($D$2:$D$3001,$F$2:$F$3001,F1700))</f>
        <v/>
      </c>
      <c r="M1700" s="23" t="str">
        <f aca="false">IF(A1700="","",IF(E1700="","Uncategorized",IF(I1700="Unknown","Unknown category",IF(AND(I1700="Transfer",F1700=""),"Transfer needs ID",IF(AND(F1700&lt;&gt;"",ABS(N(L1700))&gt;0.009),"Unmatched transfer",IF(AND(LEFT(E1700,6)="Rental",K1700="Household"),"Rental row needs property",""))))))</f>
        <v/>
      </c>
    </row>
    <row r="1701" customFormat="false" ht="15" hidden="false" customHeight="false" outlineLevel="0" collapsed="false">
      <c r="A1701" s="21"/>
      <c r="D1701" s="22"/>
      <c r="I1701" s="23" t="str">
        <f aca="false">IF(E1701="","",IFERROR(INDEX(Categories!$A$2:$A$200,MATCH(E1701,Categories!$B$2:$B$200,0)),"Unknown"))</f>
        <v/>
      </c>
      <c r="J1701" s="24" t="str">
        <f aca="false">IF(A1701="","",DATE(YEAR(A1701),MONTH(A1701),1))</f>
        <v/>
      </c>
      <c r="K1701" s="23" t="str">
        <f aca="false">IF(A1701="","",IF(G1701&lt;&gt;"",G1701,IFERROR(INDEX(Accounts!$D$2:$D$40,MATCH(B1701,Accounts!$A$2:$A$40,0)),"Household")))</f>
        <v/>
      </c>
      <c r="L1701" s="25" t="str">
        <f aca="false">IF(F1701="","",SUMIFS($D$2:$D$3001,$F$2:$F$3001,F1701))</f>
        <v/>
      </c>
      <c r="M1701" s="23" t="str">
        <f aca="false">IF(A1701="","",IF(E1701="","Uncategorized",IF(I1701="Unknown","Unknown category",IF(AND(I1701="Transfer",F1701=""),"Transfer needs ID",IF(AND(F1701&lt;&gt;"",ABS(N(L1701))&gt;0.009),"Unmatched transfer",IF(AND(LEFT(E1701,6)="Rental",K1701="Household"),"Rental row needs property",""))))))</f>
        <v/>
      </c>
    </row>
    <row r="1702" customFormat="false" ht="15" hidden="false" customHeight="false" outlineLevel="0" collapsed="false">
      <c r="A1702" s="21"/>
      <c r="D1702" s="22"/>
      <c r="I1702" s="23" t="str">
        <f aca="false">IF(E1702="","",IFERROR(INDEX(Categories!$A$2:$A$200,MATCH(E1702,Categories!$B$2:$B$200,0)),"Unknown"))</f>
        <v/>
      </c>
      <c r="J1702" s="24" t="str">
        <f aca="false">IF(A1702="","",DATE(YEAR(A1702),MONTH(A1702),1))</f>
        <v/>
      </c>
      <c r="K1702" s="23" t="str">
        <f aca="false">IF(A1702="","",IF(G1702&lt;&gt;"",G1702,IFERROR(INDEX(Accounts!$D$2:$D$40,MATCH(B1702,Accounts!$A$2:$A$40,0)),"Household")))</f>
        <v/>
      </c>
      <c r="L1702" s="25" t="str">
        <f aca="false">IF(F1702="","",SUMIFS($D$2:$D$3001,$F$2:$F$3001,F1702))</f>
        <v/>
      </c>
      <c r="M1702" s="23" t="str">
        <f aca="false">IF(A1702="","",IF(E1702="","Uncategorized",IF(I1702="Unknown","Unknown category",IF(AND(I1702="Transfer",F1702=""),"Transfer needs ID",IF(AND(F1702&lt;&gt;"",ABS(N(L1702))&gt;0.009),"Unmatched transfer",IF(AND(LEFT(E1702,6)="Rental",K1702="Household"),"Rental row needs property",""))))))</f>
        <v/>
      </c>
    </row>
    <row r="1703" customFormat="false" ht="15" hidden="false" customHeight="false" outlineLevel="0" collapsed="false">
      <c r="A1703" s="21"/>
      <c r="D1703" s="22"/>
      <c r="I1703" s="23" t="str">
        <f aca="false">IF(E1703="","",IFERROR(INDEX(Categories!$A$2:$A$200,MATCH(E1703,Categories!$B$2:$B$200,0)),"Unknown"))</f>
        <v/>
      </c>
      <c r="J1703" s="24" t="str">
        <f aca="false">IF(A1703="","",DATE(YEAR(A1703),MONTH(A1703),1))</f>
        <v/>
      </c>
      <c r="K1703" s="23" t="str">
        <f aca="false">IF(A1703="","",IF(G1703&lt;&gt;"",G1703,IFERROR(INDEX(Accounts!$D$2:$D$40,MATCH(B1703,Accounts!$A$2:$A$40,0)),"Household")))</f>
        <v/>
      </c>
      <c r="L1703" s="25" t="str">
        <f aca="false">IF(F1703="","",SUMIFS($D$2:$D$3001,$F$2:$F$3001,F1703))</f>
        <v/>
      </c>
      <c r="M1703" s="23" t="str">
        <f aca="false">IF(A1703="","",IF(E1703="","Uncategorized",IF(I1703="Unknown","Unknown category",IF(AND(I1703="Transfer",F1703=""),"Transfer needs ID",IF(AND(F1703&lt;&gt;"",ABS(N(L1703))&gt;0.009),"Unmatched transfer",IF(AND(LEFT(E1703,6)="Rental",K1703="Household"),"Rental row needs property",""))))))</f>
        <v/>
      </c>
    </row>
    <row r="1704" customFormat="false" ht="15" hidden="false" customHeight="false" outlineLevel="0" collapsed="false">
      <c r="A1704" s="21"/>
      <c r="D1704" s="22"/>
      <c r="I1704" s="23" t="str">
        <f aca="false">IF(E1704="","",IFERROR(INDEX(Categories!$A$2:$A$200,MATCH(E1704,Categories!$B$2:$B$200,0)),"Unknown"))</f>
        <v/>
      </c>
      <c r="J1704" s="24" t="str">
        <f aca="false">IF(A1704="","",DATE(YEAR(A1704),MONTH(A1704),1))</f>
        <v/>
      </c>
      <c r="K1704" s="23" t="str">
        <f aca="false">IF(A1704="","",IF(G1704&lt;&gt;"",G1704,IFERROR(INDEX(Accounts!$D$2:$D$40,MATCH(B1704,Accounts!$A$2:$A$40,0)),"Household")))</f>
        <v/>
      </c>
      <c r="L1704" s="25" t="str">
        <f aca="false">IF(F1704="","",SUMIFS($D$2:$D$3001,$F$2:$F$3001,F1704))</f>
        <v/>
      </c>
      <c r="M1704" s="23" t="str">
        <f aca="false">IF(A1704="","",IF(E1704="","Uncategorized",IF(I1704="Unknown","Unknown category",IF(AND(I1704="Transfer",F1704=""),"Transfer needs ID",IF(AND(F1704&lt;&gt;"",ABS(N(L1704))&gt;0.009),"Unmatched transfer",IF(AND(LEFT(E1704,6)="Rental",K1704="Household"),"Rental row needs property",""))))))</f>
        <v/>
      </c>
    </row>
    <row r="1705" customFormat="false" ht="15" hidden="false" customHeight="false" outlineLevel="0" collapsed="false">
      <c r="A1705" s="21"/>
      <c r="D1705" s="22"/>
      <c r="I1705" s="23" t="str">
        <f aca="false">IF(E1705="","",IFERROR(INDEX(Categories!$A$2:$A$200,MATCH(E1705,Categories!$B$2:$B$200,0)),"Unknown"))</f>
        <v/>
      </c>
      <c r="J1705" s="24" t="str">
        <f aca="false">IF(A1705="","",DATE(YEAR(A1705),MONTH(A1705),1))</f>
        <v/>
      </c>
      <c r="K1705" s="23" t="str">
        <f aca="false">IF(A1705="","",IF(G1705&lt;&gt;"",G1705,IFERROR(INDEX(Accounts!$D$2:$D$40,MATCH(B1705,Accounts!$A$2:$A$40,0)),"Household")))</f>
        <v/>
      </c>
      <c r="L1705" s="25" t="str">
        <f aca="false">IF(F1705="","",SUMIFS($D$2:$D$3001,$F$2:$F$3001,F1705))</f>
        <v/>
      </c>
      <c r="M1705" s="23" t="str">
        <f aca="false">IF(A1705="","",IF(E1705="","Uncategorized",IF(I1705="Unknown","Unknown category",IF(AND(I1705="Transfer",F1705=""),"Transfer needs ID",IF(AND(F1705&lt;&gt;"",ABS(N(L1705))&gt;0.009),"Unmatched transfer",IF(AND(LEFT(E1705,6)="Rental",K1705="Household"),"Rental row needs property",""))))))</f>
        <v/>
      </c>
    </row>
    <row r="1706" customFormat="false" ht="15" hidden="false" customHeight="false" outlineLevel="0" collapsed="false">
      <c r="A1706" s="21"/>
      <c r="D1706" s="22"/>
      <c r="I1706" s="23" t="str">
        <f aca="false">IF(E1706="","",IFERROR(INDEX(Categories!$A$2:$A$200,MATCH(E1706,Categories!$B$2:$B$200,0)),"Unknown"))</f>
        <v/>
      </c>
      <c r="J1706" s="24" t="str">
        <f aca="false">IF(A1706="","",DATE(YEAR(A1706),MONTH(A1706),1))</f>
        <v/>
      </c>
      <c r="K1706" s="23" t="str">
        <f aca="false">IF(A1706="","",IF(G1706&lt;&gt;"",G1706,IFERROR(INDEX(Accounts!$D$2:$D$40,MATCH(B1706,Accounts!$A$2:$A$40,0)),"Household")))</f>
        <v/>
      </c>
      <c r="L1706" s="25" t="str">
        <f aca="false">IF(F1706="","",SUMIFS($D$2:$D$3001,$F$2:$F$3001,F1706))</f>
        <v/>
      </c>
      <c r="M1706" s="23" t="str">
        <f aca="false">IF(A1706="","",IF(E1706="","Uncategorized",IF(I1706="Unknown","Unknown category",IF(AND(I1706="Transfer",F1706=""),"Transfer needs ID",IF(AND(F1706&lt;&gt;"",ABS(N(L1706))&gt;0.009),"Unmatched transfer",IF(AND(LEFT(E1706,6)="Rental",K1706="Household"),"Rental row needs property",""))))))</f>
        <v/>
      </c>
    </row>
    <row r="1707" customFormat="false" ht="15" hidden="false" customHeight="false" outlineLevel="0" collapsed="false">
      <c r="A1707" s="21"/>
      <c r="D1707" s="22"/>
      <c r="I1707" s="23" t="str">
        <f aca="false">IF(E1707="","",IFERROR(INDEX(Categories!$A$2:$A$200,MATCH(E1707,Categories!$B$2:$B$200,0)),"Unknown"))</f>
        <v/>
      </c>
      <c r="J1707" s="24" t="str">
        <f aca="false">IF(A1707="","",DATE(YEAR(A1707),MONTH(A1707),1))</f>
        <v/>
      </c>
      <c r="K1707" s="23" t="str">
        <f aca="false">IF(A1707="","",IF(G1707&lt;&gt;"",G1707,IFERROR(INDEX(Accounts!$D$2:$D$40,MATCH(B1707,Accounts!$A$2:$A$40,0)),"Household")))</f>
        <v/>
      </c>
      <c r="L1707" s="25" t="str">
        <f aca="false">IF(F1707="","",SUMIFS($D$2:$D$3001,$F$2:$F$3001,F1707))</f>
        <v/>
      </c>
      <c r="M1707" s="23" t="str">
        <f aca="false">IF(A1707="","",IF(E1707="","Uncategorized",IF(I1707="Unknown","Unknown category",IF(AND(I1707="Transfer",F1707=""),"Transfer needs ID",IF(AND(F1707&lt;&gt;"",ABS(N(L1707))&gt;0.009),"Unmatched transfer",IF(AND(LEFT(E1707,6)="Rental",K1707="Household"),"Rental row needs property",""))))))</f>
        <v/>
      </c>
    </row>
    <row r="1708" customFormat="false" ht="15" hidden="false" customHeight="false" outlineLevel="0" collapsed="false">
      <c r="A1708" s="21"/>
      <c r="D1708" s="22"/>
      <c r="I1708" s="23" t="str">
        <f aca="false">IF(E1708="","",IFERROR(INDEX(Categories!$A$2:$A$200,MATCH(E1708,Categories!$B$2:$B$200,0)),"Unknown"))</f>
        <v/>
      </c>
      <c r="J1708" s="24" t="str">
        <f aca="false">IF(A1708="","",DATE(YEAR(A1708),MONTH(A1708),1))</f>
        <v/>
      </c>
      <c r="K1708" s="23" t="str">
        <f aca="false">IF(A1708="","",IF(G1708&lt;&gt;"",G1708,IFERROR(INDEX(Accounts!$D$2:$D$40,MATCH(B1708,Accounts!$A$2:$A$40,0)),"Household")))</f>
        <v/>
      </c>
      <c r="L1708" s="25" t="str">
        <f aca="false">IF(F1708="","",SUMIFS($D$2:$D$3001,$F$2:$F$3001,F1708))</f>
        <v/>
      </c>
      <c r="M1708" s="23" t="str">
        <f aca="false">IF(A1708="","",IF(E1708="","Uncategorized",IF(I1708="Unknown","Unknown category",IF(AND(I1708="Transfer",F1708=""),"Transfer needs ID",IF(AND(F1708&lt;&gt;"",ABS(N(L1708))&gt;0.009),"Unmatched transfer",IF(AND(LEFT(E1708,6)="Rental",K1708="Household"),"Rental row needs property",""))))))</f>
        <v/>
      </c>
    </row>
    <row r="1709" customFormat="false" ht="15" hidden="false" customHeight="false" outlineLevel="0" collapsed="false">
      <c r="A1709" s="21"/>
      <c r="D1709" s="22"/>
      <c r="I1709" s="23" t="str">
        <f aca="false">IF(E1709="","",IFERROR(INDEX(Categories!$A$2:$A$200,MATCH(E1709,Categories!$B$2:$B$200,0)),"Unknown"))</f>
        <v/>
      </c>
      <c r="J1709" s="24" t="str">
        <f aca="false">IF(A1709="","",DATE(YEAR(A1709),MONTH(A1709),1))</f>
        <v/>
      </c>
      <c r="K1709" s="23" t="str">
        <f aca="false">IF(A1709="","",IF(G1709&lt;&gt;"",G1709,IFERROR(INDEX(Accounts!$D$2:$D$40,MATCH(B1709,Accounts!$A$2:$A$40,0)),"Household")))</f>
        <v/>
      </c>
      <c r="L1709" s="25" t="str">
        <f aca="false">IF(F1709="","",SUMIFS($D$2:$D$3001,$F$2:$F$3001,F1709))</f>
        <v/>
      </c>
      <c r="M1709" s="23" t="str">
        <f aca="false">IF(A1709="","",IF(E1709="","Uncategorized",IF(I1709="Unknown","Unknown category",IF(AND(I1709="Transfer",F1709=""),"Transfer needs ID",IF(AND(F1709&lt;&gt;"",ABS(N(L1709))&gt;0.009),"Unmatched transfer",IF(AND(LEFT(E1709,6)="Rental",K1709="Household"),"Rental row needs property",""))))))</f>
        <v/>
      </c>
    </row>
    <row r="1710" customFormat="false" ht="15" hidden="false" customHeight="false" outlineLevel="0" collapsed="false">
      <c r="A1710" s="21"/>
      <c r="D1710" s="22"/>
      <c r="I1710" s="23" t="str">
        <f aca="false">IF(E1710="","",IFERROR(INDEX(Categories!$A$2:$A$200,MATCH(E1710,Categories!$B$2:$B$200,0)),"Unknown"))</f>
        <v/>
      </c>
      <c r="J1710" s="24" t="str">
        <f aca="false">IF(A1710="","",DATE(YEAR(A1710),MONTH(A1710),1))</f>
        <v/>
      </c>
      <c r="K1710" s="23" t="str">
        <f aca="false">IF(A1710="","",IF(G1710&lt;&gt;"",G1710,IFERROR(INDEX(Accounts!$D$2:$D$40,MATCH(B1710,Accounts!$A$2:$A$40,0)),"Household")))</f>
        <v/>
      </c>
      <c r="L1710" s="25" t="str">
        <f aca="false">IF(F1710="","",SUMIFS($D$2:$D$3001,$F$2:$F$3001,F1710))</f>
        <v/>
      </c>
      <c r="M1710" s="23" t="str">
        <f aca="false">IF(A1710="","",IF(E1710="","Uncategorized",IF(I1710="Unknown","Unknown category",IF(AND(I1710="Transfer",F1710=""),"Transfer needs ID",IF(AND(F1710&lt;&gt;"",ABS(N(L1710))&gt;0.009),"Unmatched transfer",IF(AND(LEFT(E1710,6)="Rental",K1710="Household"),"Rental row needs property",""))))))</f>
        <v/>
      </c>
    </row>
    <row r="1711" customFormat="false" ht="15" hidden="false" customHeight="false" outlineLevel="0" collapsed="false">
      <c r="A1711" s="21"/>
      <c r="D1711" s="22"/>
      <c r="I1711" s="23" t="str">
        <f aca="false">IF(E1711="","",IFERROR(INDEX(Categories!$A$2:$A$200,MATCH(E1711,Categories!$B$2:$B$200,0)),"Unknown"))</f>
        <v/>
      </c>
      <c r="J1711" s="24" t="str">
        <f aca="false">IF(A1711="","",DATE(YEAR(A1711),MONTH(A1711),1))</f>
        <v/>
      </c>
      <c r="K1711" s="23" t="str">
        <f aca="false">IF(A1711="","",IF(G1711&lt;&gt;"",G1711,IFERROR(INDEX(Accounts!$D$2:$D$40,MATCH(B1711,Accounts!$A$2:$A$40,0)),"Household")))</f>
        <v/>
      </c>
      <c r="L1711" s="25" t="str">
        <f aca="false">IF(F1711="","",SUMIFS($D$2:$D$3001,$F$2:$F$3001,F1711))</f>
        <v/>
      </c>
      <c r="M1711" s="23" t="str">
        <f aca="false">IF(A1711="","",IF(E1711="","Uncategorized",IF(I1711="Unknown","Unknown category",IF(AND(I1711="Transfer",F1711=""),"Transfer needs ID",IF(AND(F1711&lt;&gt;"",ABS(N(L1711))&gt;0.009),"Unmatched transfer",IF(AND(LEFT(E1711,6)="Rental",K1711="Household"),"Rental row needs property",""))))))</f>
        <v/>
      </c>
    </row>
    <row r="1712" customFormat="false" ht="15" hidden="false" customHeight="false" outlineLevel="0" collapsed="false">
      <c r="A1712" s="21"/>
      <c r="D1712" s="22"/>
      <c r="I1712" s="23" t="str">
        <f aca="false">IF(E1712="","",IFERROR(INDEX(Categories!$A$2:$A$200,MATCH(E1712,Categories!$B$2:$B$200,0)),"Unknown"))</f>
        <v/>
      </c>
      <c r="J1712" s="24" t="str">
        <f aca="false">IF(A1712="","",DATE(YEAR(A1712),MONTH(A1712),1))</f>
        <v/>
      </c>
      <c r="K1712" s="23" t="str">
        <f aca="false">IF(A1712="","",IF(G1712&lt;&gt;"",G1712,IFERROR(INDEX(Accounts!$D$2:$D$40,MATCH(B1712,Accounts!$A$2:$A$40,0)),"Household")))</f>
        <v/>
      </c>
      <c r="L1712" s="25" t="str">
        <f aca="false">IF(F1712="","",SUMIFS($D$2:$D$3001,$F$2:$F$3001,F1712))</f>
        <v/>
      </c>
      <c r="M1712" s="23" t="str">
        <f aca="false">IF(A1712="","",IF(E1712="","Uncategorized",IF(I1712="Unknown","Unknown category",IF(AND(I1712="Transfer",F1712=""),"Transfer needs ID",IF(AND(F1712&lt;&gt;"",ABS(N(L1712))&gt;0.009),"Unmatched transfer",IF(AND(LEFT(E1712,6)="Rental",K1712="Household"),"Rental row needs property",""))))))</f>
        <v/>
      </c>
    </row>
    <row r="1713" customFormat="false" ht="15" hidden="false" customHeight="false" outlineLevel="0" collapsed="false">
      <c r="A1713" s="21"/>
      <c r="D1713" s="22"/>
      <c r="I1713" s="23" t="str">
        <f aca="false">IF(E1713="","",IFERROR(INDEX(Categories!$A$2:$A$200,MATCH(E1713,Categories!$B$2:$B$200,0)),"Unknown"))</f>
        <v/>
      </c>
      <c r="J1713" s="24" t="str">
        <f aca="false">IF(A1713="","",DATE(YEAR(A1713),MONTH(A1713),1))</f>
        <v/>
      </c>
      <c r="K1713" s="23" t="str">
        <f aca="false">IF(A1713="","",IF(G1713&lt;&gt;"",G1713,IFERROR(INDEX(Accounts!$D$2:$D$40,MATCH(B1713,Accounts!$A$2:$A$40,0)),"Household")))</f>
        <v/>
      </c>
      <c r="L1713" s="25" t="str">
        <f aca="false">IF(F1713="","",SUMIFS($D$2:$D$3001,$F$2:$F$3001,F1713))</f>
        <v/>
      </c>
      <c r="M1713" s="23" t="str">
        <f aca="false">IF(A1713="","",IF(E1713="","Uncategorized",IF(I1713="Unknown","Unknown category",IF(AND(I1713="Transfer",F1713=""),"Transfer needs ID",IF(AND(F1713&lt;&gt;"",ABS(N(L1713))&gt;0.009),"Unmatched transfer",IF(AND(LEFT(E1713,6)="Rental",K1713="Household"),"Rental row needs property",""))))))</f>
        <v/>
      </c>
    </row>
    <row r="1714" customFormat="false" ht="15" hidden="false" customHeight="false" outlineLevel="0" collapsed="false">
      <c r="A1714" s="21"/>
      <c r="D1714" s="22"/>
      <c r="I1714" s="23" t="str">
        <f aca="false">IF(E1714="","",IFERROR(INDEX(Categories!$A$2:$A$200,MATCH(E1714,Categories!$B$2:$B$200,0)),"Unknown"))</f>
        <v/>
      </c>
      <c r="J1714" s="24" t="str">
        <f aca="false">IF(A1714="","",DATE(YEAR(A1714),MONTH(A1714),1))</f>
        <v/>
      </c>
      <c r="K1714" s="23" t="str">
        <f aca="false">IF(A1714="","",IF(G1714&lt;&gt;"",G1714,IFERROR(INDEX(Accounts!$D$2:$D$40,MATCH(B1714,Accounts!$A$2:$A$40,0)),"Household")))</f>
        <v/>
      </c>
      <c r="L1714" s="25" t="str">
        <f aca="false">IF(F1714="","",SUMIFS($D$2:$D$3001,$F$2:$F$3001,F1714))</f>
        <v/>
      </c>
      <c r="M1714" s="23" t="str">
        <f aca="false">IF(A1714="","",IF(E1714="","Uncategorized",IF(I1714="Unknown","Unknown category",IF(AND(I1714="Transfer",F1714=""),"Transfer needs ID",IF(AND(F1714&lt;&gt;"",ABS(N(L1714))&gt;0.009),"Unmatched transfer",IF(AND(LEFT(E1714,6)="Rental",K1714="Household"),"Rental row needs property",""))))))</f>
        <v/>
      </c>
    </row>
    <row r="1715" customFormat="false" ht="15" hidden="false" customHeight="false" outlineLevel="0" collapsed="false">
      <c r="A1715" s="21"/>
      <c r="D1715" s="22"/>
      <c r="I1715" s="23" t="str">
        <f aca="false">IF(E1715="","",IFERROR(INDEX(Categories!$A$2:$A$200,MATCH(E1715,Categories!$B$2:$B$200,0)),"Unknown"))</f>
        <v/>
      </c>
      <c r="J1715" s="24" t="str">
        <f aca="false">IF(A1715="","",DATE(YEAR(A1715),MONTH(A1715),1))</f>
        <v/>
      </c>
      <c r="K1715" s="23" t="str">
        <f aca="false">IF(A1715="","",IF(G1715&lt;&gt;"",G1715,IFERROR(INDEX(Accounts!$D$2:$D$40,MATCH(B1715,Accounts!$A$2:$A$40,0)),"Household")))</f>
        <v/>
      </c>
      <c r="L1715" s="25" t="str">
        <f aca="false">IF(F1715="","",SUMIFS($D$2:$D$3001,$F$2:$F$3001,F1715))</f>
        <v/>
      </c>
      <c r="M1715" s="23" t="str">
        <f aca="false">IF(A1715="","",IF(E1715="","Uncategorized",IF(I1715="Unknown","Unknown category",IF(AND(I1715="Transfer",F1715=""),"Transfer needs ID",IF(AND(F1715&lt;&gt;"",ABS(N(L1715))&gt;0.009),"Unmatched transfer",IF(AND(LEFT(E1715,6)="Rental",K1715="Household"),"Rental row needs property",""))))))</f>
        <v/>
      </c>
    </row>
    <row r="1716" customFormat="false" ht="15" hidden="false" customHeight="false" outlineLevel="0" collapsed="false">
      <c r="A1716" s="21"/>
      <c r="D1716" s="22"/>
      <c r="I1716" s="23" t="str">
        <f aca="false">IF(E1716="","",IFERROR(INDEX(Categories!$A$2:$A$200,MATCH(E1716,Categories!$B$2:$B$200,0)),"Unknown"))</f>
        <v/>
      </c>
      <c r="J1716" s="24" t="str">
        <f aca="false">IF(A1716="","",DATE(YEAR(A1716),MONTH(A1716),1))</f>
        <v/>
      </c>
      <c r="K1716" s="23" t="str">
        <f aca="false">IF(A1716="","",IF(G1716&lt;&gt;"",G1716,IFERROR(INDEX(Accounts!$D$2:$D$40,MATCH(B1716,Accounts!$A$2:$A$40,0)),"Household")))</f>
        <v/>
      </c>
      <c r="L1716" s="25" t="str">
        <f aca="false">IF(F1716="","",SUMIFS($D$2:$D$3001,$F$2:$F$3001,F1716))</f>
        <v/>
      </c>
      <c r="M1716" s="23" t="str">
        <f aca="false">IF(A1716="","",IF(E1716="","Uncategorized",IF(I1716="Unknown","Unknown category",IF(AND(I1716="Transfer",F1716=""),"Transfer needs ID",IF(AND(F1716&lt;&gt;"",ABS(N(L1716))&gt;0.009),"Unmatched transfer",IF(AND(LEFT(E1716,6)="Rental",K1716="Household"),"Rental row needs property",""))))))</f>
        <v/>
      </c>
    </row>
    <row r="1717" customFormat="false" ht="15" hidden="false" customHeight="false" outlineLevel="0" collapsed="false">
      <c r="A1717" s="21"/>
      <c r="D1717" s="22"/>
      <c r="I1717" s="23" t="str">
        <f aca="false">IF(E1717="","",IFERROR(INDEX(Categories!$A$2:$A$200,MATCH(E1717,Categories!$B$2:$B$200,0)),"Unknown"))</f>
        <v/>
      </c>
      <c r="J1717" s="24" t="str">
        <f aca="false">IF(A1717="","",DATE(YEAR(A1717),MONTH(A1717),1))</f>
        <v/>
      </c>
      <c r="K1717" s="23" t="str">
        <f aca="false">IF(A1717="","",IF(G1717&lt;&gt;"",G1717,IFERROR(INDEX(Accounts!$D$2:$D$40,MATCH(B1717,Accounts!$A$2:$A$40,0)),"Household")))</f>
        <v/>
      </c>
      <c r="L1717" s="25" t="str">
        <f aca="false">IF(F1717="","",SUMIFS($D$2:$D$3001,$F$2:$F$3001,F1717))</f>
        <v/>
      </c>
      <c r="M1717" s="23" t="str">
        <f aca="false">IF(A1717="","",IF(E1717="","Uncategorized",IF(I1717="Unknown","Unknown category",IF(AND(I1717="Transfer",F1717=""),"Transfer needs ID",IF(AND(F1717&lt;&gt;"",ABS(N(L1717))&gt;0.009),"Unmatched transfer",IF(AND(LEFT(E1717,6)="Rental",K1717="Household"),"Rental row needs property",""))))))</f>
        <v/>
      </c>
    </row>
    <row r="1718" customFormat="false" ht="15" hidden="false" customHeight="false" outlineLevel="0" collapsed="false">
      <c r="A1718" s="21"/>
      <c r="D1718" s="22"/>
      <c r="I1718" s="23" t="str">
        <f aca="false">IF(E1718="","",IFERROR(INDEX(Categories!$A$2:$A$200,MATCH(E1718,Categories!$B$2:$B$200,0)),"Unknown"))</f>
        <v/>
      </c>
      <c r="J1718" s="24" t="str">
        <f aca="false">IF(A1718="","",DATE(YEAR(A1718),MONTH(A1718),1))</f>
        <v/>
      </c>
      <c r="K1718" s="23" t="str">
        <f aca="false">IF(A1718="","",IF(G1718&lt;&gt;"",G1718,IFERROR(INDEX(Accounts!$D$2:$D$40,MATCH(B1718,Accounts!$A$2:$A$40,0)),"Household")))</f>
        <v/>
      </c>
      <c r="L1718" s="25" t="str">
        <f aca="false">IF(F1718="","",SUMIFS($D$2:$D$3001,$F$2:$F$3001,F1718))</f>
        <v/>
      </c>
      <c r="M1718" s="23" t="str">
        <f aca="false">IF(A1718="","",IF(E1718="","Uncategorized",IF(I1718="Unknown","Unknown category",IF(AND(I1718="Transfer",F1718=""),"Transfer needs ID",IF(AND(F1718&lt;&gt;"",ABS(N(L1718))&gt;0.009),"Unmatched transfer",IF(AND(LEFT(E1718,6)="Rental",K1718="Household"),"Rental row needs property",""))))))</f>
        <v/>
      </c>
    </row>
    <row r="1719" customFormat="false" ht="15" hidden="false" customHeight="false" outlineLevel="0" collapsed="false">
      <c r="A1719" s="21"/>
      <c r="D1719" s="22"/>
      <c r="I1719" s="23" t="str">
        <f aca="false">IF(E1719="","",IFERROR(INDEX(Categories!$A$2:$A$200,MATCH(E1719,Categories!$B$2:$B$200,0)),"Unknown"))</f>
        <v/>
      </c>
      <c r="J1719" s="24" t="str">
        <f aca="false">IF(A1719="","",DATE(YEAR(A1719),MONTH(A1719),1))</f>
        <v/>
      </c>
      <c r="K1719" s="23" t="str">
        <f aca="false">IF(A1719="","",IF(G1719&lt;&gt;"",G1719,IFERROR(INDEX(Accounts!$D$2:$D$40,MATCH(B1719,Accounts!$A$2:$A$40,0)),"Household")))</f>
        <v/>
      </c>
      <c r="L1719" s="25" t="str">
        <f aca="false">IF(F1719="","",SUMIFS($D$2:$D$3001,$F$2:$F$3001,F1719))</f>
        <v/>
      </c>
      <c r="M1719" s="23" t="str">
        <f aca="false">IF(A1719="","",IF(E1719="","Uncategorized",IF(I1719="Unknown","Unknown category",IF(AND(I1719="Transfer",F1719=""),"Transfer needs ID",IF(AND(F1719&lt;&gt;"",ABS(N(L1719))&gt;0.009),"Unmatched transfer",IF(AND(LEFT(E1719,6)="Rental",K1719="Household"),"Rental row needs property",""))))))</f>
        <v/>
      </c>
    </row>
    <row r="1720" customFormat="false" ht="15" hidden="false" customHeight="false" outlineLevel="0" collapsed="false">
      <c r="A1720" s="21"/>
      <c r="D1720" s="22"/>
      <c r="I1720" s="23" t="str">
        <f aca="false">IF(E1720="","",IFERROR(INDEX(Categories!$A$2:$A$200,MATCH(E1720,Categories!$B$2:$B$200,0)),"Unknown"))</f>
        <v/>
      </c>
      <c r="J1720" s="24" t="str">
        <f aca="false">IF(A1720="","",DATE(YEAR(A1720),MONTH(A1720),1))</f>
        <v/>
      </c>
      <c r="K1720" s="23" t="str">
        <f aca="false">IF(A1720="","",IF(G1720&lt;&gt;"",G1720,IFERROR(INDEX(Accounts!$D$2:$D$40,MATCH(B1720,Accounts!$A$2:$A$40,0)),"Household")))</f>
        <v/>
      </c>
      <c r="L1720" s="25" t="str">
        <f aca="false">IF(F1720="","",SUMIFS($D$2:$D$3001,$F$2:$F$3001,F1720))</f>
        <v/>
      </c>
      <c r="M1720" s="23" t="str">
        <f aca="false">IF(A1720="","",IF(E1720="","Uncategorized",IF(I1720="Unknown","Unknown category",IF(AND(I1720="Transfer",F1720=""),"Transfer needs ID",IF(AND(F1720&lt;&gt;"",ABS(N(L1720))&gt;0.009),"Unmatched transfer",IF(AND(LEFT(E1720,6)="Rental",K1720="Household"),"Rental row needs property",""))))))</f>
        <v/>
      </c>
    </row>
    <row r="1721" customFormat="false" ht="15" hidden="false" customHeight="false" outlineLevel="0" collapsed="false">
      <c r="A1721" s="21"/>
      <c r="D1721" s="22"/>
      <c r="I1721" s="23" t="str">
        <f aca="false">IF(E1721="","",IFERROR(INDEX(Categories!$A$2:$A$200,MATCH(E1721,Categories!$B$2:$B$200,0)),"Unknown"))</f>
        <v/>
      </c>
      <c r="J1721" s="24" t="str">
        <f aca="false">IF(A1721="","",DATE(YEAR(A1721),MONTH(A1721),1))</f>
        <v/>
      </c>
      <c r="K1721" s="23" t="str">
        <f aca="false">IF(A1721="","",IF(G1721&lt;&gt;"",G1721,IFERROR(INDEX(Accounts!$D$2:$D$40,MATCH(B1721,Accounts!$A$2:$A$40,0)),"Household")))</f>
        <v/>
      </c>
      <c r="L1721" s="25" t="str">
        <f aca="false">IF(F1721="","",SUMIFS($D$2:$D$3001,$F$2:$F$3001,F1721))</f>
        <v/>
      </c>
      <c r="M1721" s="23" t="str">
        <f aca="false">IF(A1721="","",IF(E1721="","Uncategorized",IF(I1721="Unknown","Unknown category",IF(AND(I1721="Transfer",F1721=""),"Transfer needs ID",IF(AND(F1721&lt;&gt;"",ABS(N(L1721))&gt;0.009),"Unmatched transfer",IF(AND(LEFT(E1721,6)="Rental",K1721="Household"),"Rental row needs property",""))))))</f>
        <v/>
      </c>
    </row>
    <row r="1722" customFormat="false" ht="15" hidden="false" customHeight="false" outlineLevel="0" collapsed="false">
      <c r="A1722" s="21"/>
      <c r="D1722" s="22"/>
      <c r="I1722" s="23" t="str">
        <f aca="false">IF(E1722="","",IFERROR(INDEX(Categories!$A$2:$A$200,MATCH(E1722,Categories!$B$2:$B$200,0)),"Unknown"))</f>
        <v/>
      </c>
      <c r="J1722" s="24" t="str">
        <f aca="false">IF(A1722="","",DATE(YEAR(A1722),MONTH(A1722),1))</f>
        <v/>
      </c>
      <c r="K1722" s="23" t="str">
        <f aca="false">IF(A1722="","",IF(G1722&lt;&gt;"",G1722,IFERROR(INDEX(Accounts!$D$2:$D$40,MATCH(B1722,Accounts!$A$2:$A$40,0)),"Household")))</f>
        <v/>
      </c>
      <c r="L1722" s="25" t="str">
        <f aca="false">IF(F1722="","",SUMIFS($D$2:$D$3001,$F$2:$F$3001,F1722))</f>
        <v/>
      </c>
      <c r="M1722" s="23" t="str">
        <f aca="false">IF(A1722="","",IF(E1722="","Uncategorized",IF(I1722="Unknown","Unknown category",IF(AND(I1722="Transfer",F1722=""),"Transfer needs ID",IF(AND(F1722&lt;&gt;"",ABS(N(L1722))&gt;0.009),"Unmatched transfer",IF(AND(LEFT(E1722,6)="Rental",K1722="Household"),"Rental row needs property",""))))))</f>
        <v/>
      </c>
    </row>
    <row r="1723" customFormat="false" ht="15" hidden="false" customHeight="false" outlineLevel="0" collapsed="false">
      <c r="A1723" s="21"/>
      <c r="D1723" s="22"/>
      <c r="I1723" s="23" t="str">
        <f aca="false">IF(E1723="","",IFERROR(INDEX(Categories!$A$2:$A$200,MATCH(E1723,Categories!$B$2:$B$200,0)),"Unknown"))</f>
        <v/>
      </c>
      <c r="J1723" s="24" t="str">
        <f aca="false">IF(A1723="","",DATE(YEAR(A1723),MONTH(A1723),1))</f>
        <v/>
      </c>
      <c r="K1723" s="23" t="str">
        <f aca="false">IF(A1723="","",IF(G1723&lt;&gt;"",G1723,IFERROR(INDEX(Accounts!$D$2:$D$40,MATCH(B1723,Accounts!$A$2:$A$40,0)),"Household")))</f>
        <v/>
      </c>
      <c r="L1723" s="25" t="str">
        <f aca="false">IF(F1723="","",SUMIFS($D$2:$D$3001,$F$2:$F$3001,F1723))</f>
        <v/>
      </c>
      <c r="M1723" s="23" t="str">
        <f aca="false">IF(A1723="","",IF(E1723="","Uncategorized",IF(I1723="Unknown","Unknown category",IF(AND(I1723="Transfer",F1723=""),"Transfer needs ID",IF(AND(F1723&lt;&gt;"",ABS(N(L1723))&gt;0.009),"Unmatched transfer",IF(AND(LEFT(E1723,6)="Rental",K1723="Household"),"Rental row needs property",""))))))</f>
        <v/>
      </c>
    </row>
    <row r="1724" customFormat="false" ht="15" hidden="false" customHeight="false" outlineLevel="0" collapsed="false">
      <c r="A1724" s="21"/>
      <c r="D1724" s="22"/>
      <c r="I1724" s="23" t="str">
        <f aca="false">IF(E1724="","",IFERROR(INDEX(Categories!$A$2:$A$200,MATCH(E1724,Categories!$B$2:$B$200,0)),"Unknown"))</f>
        <v/>
      </c>
      <c r="J1724" s="24" t="str">
        <f aca="false">IF(A1724="","",DATE(YEAR(A1724),MONTH(A1724),1))</f>
        <v/>
      </c>
      <c r="K1724" s="23" t="str">
        <f aca="false">IF(A1724="","",IF(G1724&lt;&gt;"",G1724,IFERROR(INDEX(Accounts!$D$2:$D$40,MATCH(B1724,Accounts!$A$2:$A$40,0)),"Household")))</f>
        <v/>
      </c>
      <c r="L1724" s="25" t="str">
        <f aca="false">IF(F1724="","",SUMIFS($D$2:$D$3001,$F$2:$F$3001,F1724))</f>
        <v/>
      </c>
      <c r="M1724" s="23" t="str">
        <f aca="false">IF(A1724="","",IF(E1724="","Uncategorized",IF(I1724="Unknown","Unknown category",IF(AND(I1724="Transfer",F1724=""),"Transfer needs ID",IF(AND(F1724&lt;&gt;"",ABS(N(L1724))&gt;0.009),"Unmatched transfer",IF(AND(LEFT(E1724,6)="Rental",K1724="Household"),"Rental row needs property",""))))))</f>
        <v/>
      </c>
    </row>
    <row r="1725" customFormat="false" ht="15" hidden="false" customHeight="false" outlineLevel="0" collapsed="false">
      <c r="A1725" s="21"/>
      <c r="D1725" s="22"/>
      <c r="I1725" s="23" t="str">
        <f aca="false">IF(E1725="","",IFERROR(INDEX(Categories!$A$2:$A$200,MATCH(E1725,Categories!$B$2:$B$200,0)),"Unknown"))</f>
        <v/>
      </c>
      <c r="J1725" s="24" t="str">
        <f aca="false">IF(A1725="","",DATE(YEAR(A1725),MONTH(A1725),1))</f>
        <v/>
      </c>
      <c r="K1725" s="23" t="str">
        <f aca="false">IF(A1725="","",IF(G1725&lt;&gt;"",G1725,IFERROR(INDEX(Accounts!$D$2:$D$40,MATCH(B1725,Accounts!$A$2:$A$40,0)),"Household")))</f>
        <v/>
      </c>
      <c r="L1725" s="25" t="str">
        <f aca="false">IF(F1725="","",SUMIFS($D$2:$D$3001,$F$2:$F$3001,F1725))</f>
        <v/>
      </c>
      <c r="M1725" s="23" t="str">
        <f aca="false">IF(A1725="","",IF(E1725="","Uncategorized",IF(I1725="Unknown","Unknown category",IF(AND(I1725="Transfer",F1725=""),"Transfer needs ID",IF(AND(F1725&lt;&gt;"",ABS(N(L1725))&gt;0.009),"Unmatched transfer",IF(AND(LEFT(E1725,6)="Rental",K1725="Household"),"Rental row needs property",""))))))</f>
        <v/>
      </c>
    </row>
    <row r="1726" customFormat="false" ht="15" hidden="false" customHeight="false" outlineLevel="0" collapsed="false">
      <c r="A1726" s="21"/>
      <c r="D1726" s="22"/>
      <c r="I1726" s="23" t="str">
        <f aca="false">IF(E1726="","",IFERROR(INDEX(Categories!$A$2:$A$200,MATCH(E1726,Categories!$B$2:$B$200,0)),"Unknown"))</f>
        <v/>
      </c>
      <c r="J1726" s="24" t="str">
        <f aca="false">IF(A1726="","",DATE(YEAR(A1726),MONTH(A1726),1))</f>
        <v/>
      </c>
      <c r="K1726" s="23" t="str">
        <f aca="false">IF(A1726="","",IF(G1726&lt;&gt;"",G1726,IFERROR(INDEX(Accounts!$D$2:$D$40,MATCH(B1726,Accounts!$A$2:$A$40,0)),"Household")))</f>
        <v/>
      </c>
      <c r="L1726" s="25" t="str">
        <f aca="false">IF(F1726="","",SUMIFS($D$2:$D$3001,$F$2:$F$3001,F1726))</f>
        <v/>
      </c>
      <c r="M1726" s="23" t="str">
        <f aca="false">IF(A1726="","",IF(E1726="","Uncategorized",IF(I1726="Unknown","Unknown category",IF(AND(I1726="Transfer",F1726=""),"Transfer needs ID",IF(AND(F1726&lt;&gt;"",ABS(N(L1726))&gt;0.009),"Unmatched transfer",IF(AND(LEFT(E1726,6)="Rental",K1726="Household"),"Rental row needs property",""))))))</f>
        <v/>
      </c>
    </row>
    <row r="1727" customFormat="false" ht="15" hidden="false" customHeight="false" outlineLevel="0" collapsed="false">
      <c r="A1727" s="21"/>
      <c r="D1727" s="22"/>
      <c r="I1727" s="23" t="str">
        <f aca="false">IF(E1727="","",IFERROR(INDEX(Categories!$A$2:$A$200,MATCH(E1727,Categories!$B$2:$B$200,0)),"Unknown"))</f>
        <v/>
      </c>
      <c r="J1727" s="24" t="str">
        <f aca="false">IF(A1727="","",DATE(YEAR(A1727),MONTH(A1727),1))</f>
        <v/>
      </c>
      <c r="K1727" s="23" t="str">
        <f aca="false">IF(A1727="","",IF(G1727&lt;&gt;"",G1727,IFERROR(INDEX(Accounts!$D$2:$D$40,MATCH(B1727,Accounts!$A$2:$A$40,0)),"Household")))</f>
        <v/>
      </c>
      <c r="L1727" s="25" t="str">
        <f aca="false">IF(F1727="","",SUMIFS($D$2:$D$3001,$F$2:$F$3001,F1727))</f>
        <v/>
      </c>
      <c r="M1727" s="23" t="str">
        <f aca="false">IF(A1727="","",IF(E1727="","Uncategorized",IF(I1727="Unknown","Unknown category",IF(AND(I1727="Transfer",F1727=""),"Transfer needs ID",IF(AND(F1727&lt;&gt;"",ABS(N(L1727))&gt;0.009),"Unmatched transfer",IF(AND(LEFT(E1727,6)="Rental",K1727="Household"),"Rental row needs property",""))))))</f>
        <v/>
      </c>
    </row>
    <row r="1728" customFormat="false" ht="15" hidden="false" customHeight="false" outlineLevel="0" collapsed="false">
      <c r="A1728" s="21"/>
      <c r="D1728" s="22"/>
      <c r="I1728" s="23" t="str">
        <f aca="false">IF(E1728="","",IFERROR(INDEX(Categories!$A$2:$A$200,MATCH(E1728,Categories!$B$2:$B$200,0)),"Unknown"))</f>
        <v/>
      </c>
      <c r="J1728" s="24" t="str">
        <f aca="false">IF(A1728="","",DATE(YEAR(A1728),MONTH(A1728),1))</f>
        <v/>
      </c>
      <c r="K1728" s="23" t="str">
        <f aca="false">IF(A1728="","",IF(G1728&lt;&gt;"",G1728,IFERROR(INDEX(Accounts!$D$2:$D$40,MATCH(B1728,Accounts!$A$2:$A$40,0)),"Household")))</f>
        <v/>
      </c>
      <c r="L1728" s="25" t="str">
        <f aca="false">IF(F1728="","",SUMIFS($D$2:$D$3001,$F$2:$F$3001,F1728))</f>
        <v/>
      </c>
      <c r="M1728" s="23" t="str">
        <f aca="false">IF(A1728="","",IF(E1728="","Uncategorized",IF(I1728="Unknown","Unknown category",IF(AND(I1728="Transfer",F1728=""),"Transfer needs ID",IF(AND(F1728&lt;&gt;"",ABS(N(L1728))&gt;0.009),"Unmatched transfer",IF(AND(LEFT(E1728,6)="Rental",K1728="Household"),"Rental row needs property",""))))))</f>
        <v/>
      </c>
    </row>
    <row r="1729" customFormat="false" ht="15" hidden="false" customHeight="false" outlineLevel="0" collapsed="false">
      <c r="A1729" s="21"/>
      <c r="D1729" s="22"/>
      <c r="I1729" s="23" t="str">
        <f aca="false">IF(E1729="","",IFERROR(INDEX(Categories!$A$2:$A$200,MATCH(E1729,Categories!$B$2:$B$200,0)),"Unknown"))</f>
        <v/>
      </c>
      <c r="J1729" s="24" t="str">
        <f aca="false">IF(A1729="","",DATE(YEAR(A1729),MONTH(A1729),1))</f>
        <v/>
      </c>
      <c r="K1729" s="23" t="str">
        <f aca="false">IF(A1729="","",IF(G1729&lt;&gt;"",G1729,IFERROR(INDEX(Accounts!$D$2:$D$40,MATCH(B1729,Accounts!$A$2:$A$40,0)),"Household")))</f>
        <v/>
      </c>
      <c r="L1729" s="25" t="str">
        <f aca="false">IF(F1729="","",SUMIFS($D$2:$D$3001,$F$2:$F$3001,F1729))</f>
        <v/>
      </c>
      <c r="M1729" s="23" t="str">
        <f aca="false">IF(A1729="","",IF(E1729="","Uncategorized",IF(I1729="Unknown","Unknown category",IF(AND(I1729="Transfer",F1729=""),"Transfer needs ID",IF(AND(F1729&lt;&gt;"",ABS(N(L1729))&gt;0.009),"Unmatched transfer",IF(AND(LEFT(E1729,6)="Rental",K1729="Household"),"Rental row needs property",""))))))</f>
        <v/>
      </c>
    </row>
    <row r="1730" customFormat="false" ht="15" hidden="false" customHeight="false" outlineLevel="0" collapsed="false">
      <c r="A1730" s="21"/>
      <c r="D1730" s="22"/>
      <c r="I1730" s="23" t="str">
        <f aca="false">IF(E1730="","",IFERROR(INDEX(Categories!$A$2:$A$200,MATCH(E1730,Categories!$B$2:$B$200,0)),"Unknown"))</f>
        <v/>
      </c>
      <c r="J1730" s="24" t="str">
        <f aca="false">IF(A1730="","",DATE(YEAR(A1730),MONTH(A1730),1))</f>
        <v/>
      </c>
      <c r="K1730" s="23" t="str">
        <f aca="false">IF(A1730="","",IF(G1730&lt;&gt;"",G1730,IFERROR(INDEX(Accounts!$D$2:$D$40,MATCH(B1730,Accounts!$A$2:$A$40,0)),"Household")))</f>
        <v/>
      </c>
      <c r="L1730" s="25" t="str">
        <f aca="false">IF(F1730="","",SUMIFS($D$2:$D$3001,$F$2:$F$3001,F1730))</f>
        <v/>
      </c>
      <c r="M1730" s="23" t="str">
        <f aca="false">IF(A1730="","",IF(E1730="","Uncategorized",IF(I1730="Unknown","Unknown category",IF(AND(I1730="Transfer",F1730=""),"Transfer needs ID",IF(AND(F1730&lt;&gt;"",ABS(N(L1730))&gt;0.009),"Unmatched transfer",IF(AND(LEFT(E1730,6)="Rental",K1730="Household"),"Rental row needs property",""))))))</f>
        <v/>
      </c>
    </row>
    <row r="1731" customFormat="false" ht="15" hidden="false" customHeight="false" outlineLevel="0" collapsed="false">
      <c r="A1731" s="21"/>
      <c r="D1731" s="22"/>
      <c r="I1731" s="23" t="str">
        <f aca="false">IF(E1731="","",IFERROR(INDEX(Categories!$A$2:$A$200,MATCH(E1731,Categories!$B$2:$B$200,0)),"Unknown"))</f>
        <v/>
      </c>
      <c r="J1731" s="24" t="str">
        <f aca="false">IF(A1731="","",DATE(YEAR(A1731),MONTH(A1731),1))</f>
        <v/>
      </c>
      <c r="K1731" s="23" t="str">
        <f aca="false">IF(A1731="","",IF(G1731&lt;&gt;"",G1731,IFERROR(INDEX(Accounts!$D$2:$D$40,MATCH(B1731,Accounts!$A$2:$A$40,0)),"Household")))</f>
        <v/>
      </c>
      <c r="L1731" s="25" t="str">
        <f aca="false">IF(F1731="","",SUMIFS($D$2:$D$3001,$F$2:$F$3001,F1731))</f>
        <v/>
      </c>
      <c r="M1731" s="23" t="str">
        <f aca="false">IF(A1731="","",IF(E1731="","Uncategorized",IF(I1731="Unknown","Unknown category",IF(AND(I1731="Transfer",F1731=""),"Transfer needs ID",IF(AND(F1731&lt;&gt;"",ABS(N(L1731))&gt;0.009),"Unmatched transfer",IF(AND(LEFT(E1731,6)="Rental",K1731="Household"),"Rental row needs property",""))))))</f>
        <v/>
      </c>
    </row>
    <row r="1732" customFormat="false" ht="15" hidden="false" customHeight="false" outlineLevel="0" collapsed="false">
      <c r="A1732" s="21"/>
      <c r="D1732" s="22"/>
      <c r="I1732" s="23" t="str">
        <f aca="false">IF(E1732="","",IFERROR(INDEX(Categories!$A$2:$A$200,MATCH(E1732,Categories!$B$2:$B$200,0)),"Unknown"))</f>
        <v/>
      </c>
      <c r="J1732" s="24" t="str">
        <f aca="false">IF(A1732="","",DATE(YEAR(A1732),MONTH(A1732),1))</f>
        <v/>
      </c>
      <c r="K1732" s="23" t="str">
        <f aca="false">IF(A1732="","",IF(G1732&lt;&gt;"",G1732,IFERROR(INDEX(Accounts!$D$2:$D$40,MATCH(B1732,Accounts!$A$2:$A$40,0)),"Household")))</f>
        <v/>
      </c>
      <c r="L1732" s="25" t="str">
        <f aca="false">IF(F1732="","",SUMIFS($D$2:$D$3001,$F$2:$F$3001,F1732))</f>
        <v/>
      </c>
      <c r="M1732" s="23" t="str">
        <f aca="false">IF(A1732="","",IF(E1732="","Uncategorized",IF(I1732="Unknown","Unknown category",IF(AND(I1732="Transfer",F1732=""),"Transfer needs ID",IF(AND(F1732&lt;&gt;"",ABS(N(L1732))&gt;0.009),"Unmatched transfer",IF(AND(LEFT(E1732,6)="Rental",K1732="Household"),"Rental row needs property",""))))))</f>
        <v/>
      </c>
    </row>
    <row r="1733" customFormat="false" ht="15" hidden="false" customHeight="false" outlineLevel="0" collapsed="false">
      <c r="A1733" s="21"/>
      <c r="D1733" s="22"/>
      <c r="I1733" s="23" t="str">
        <f aca="false">IF(E1733="","",IFERROR(INDEX(Categories!$A$2:$A$200,MATCH(E1733,Categories!$B$2:$B$200,0)),"Unknown"))</f>
        <v/>
      </c>
      <c r="J1733" s="24" t="str">
        <f aca="false">IF(A1733="","",DATE(YEAR(A1733),MONTH(A1733),1))</f>
        <v/>
      </c>
      <c r="K1733" s="23" t="str">
        <f aca="false">IF(A1733="","",IF(G1733&lt;&gt;"",G1733,IFERROR(INDEX(Accounts!$D$2:$D$40,MATCH(B1733,Accounts!$A$2:$A$40,0)),"Household")))</f>
        <v/>
      </c>
      <c r="L1733" s="25" t="str">
        <f aca="false">IF(F1733="","",SUMIFS($D$2:$D$3001,$F$2:$F$3001,F1733))</f>
        <v/>
      </c>
      <c r="M1733" s="23" t="str">
        <f aca="false">IF(A1733="","",IF(E1733="","Uncategorized",IF(I1733="Unknown","Unknown category",IF(AND(I1733="Transfer",F1733=""),"Transfer needs ID",IF(AND(F1733&lt;&gt;"",ABS(N(L1733))&gt;0.009),"Unmatched transfer",IF(AND(LEFT(E1733,6)="Rental",K1733="Household"),"Rental row needs property",""))))))</f>
        <v/>
      </c>
    </row>
    <row r="1734" customFormat="false" ht="15" hidden="false" customHeight="false" outlineLevel="0" collapsed="false">
      <c r="A1734" s="21"/>
      <c r="D1734" s="22"/>
      <c r="I1734" s="23" t="str">
        <f aca="false">IF(E1734="","",IFERROR(INDEX(Categories!$A$2:$A$200,MATCH(E1734,Categories!$B$2:$B$200,0)),"Unknown"))</f>
        <v/>
      </c>
      <c r="J1734" s="24" t="str">
        <f aca="false">IF(A1734="","",DATE(YEAR(A1734),MONTH(A1734),1))</f>
        <v/>
      </c>
      <c r="K1734" s="23" t="str">
        <f aca="false">IF(A1734="","",IF(G1734&lt;&gt;"",G1734,IFERROR(INDEX(Accounts!$D$2:$D$40,MATCH(B1734,Accounts!$A$2:$A$40,0)),"Household")))</f>
        <v/>
      </c>
      <c r="L1734" s="25" t="str">
        <f aca="false">IF(F1734="","",SUMIFS($D$2:$D$3001,$F$2:$F$3001,F1734))</f>
        <v/>
      </c>
      <c r="M1734" s="23" t="str">
        <f aca="false">IF(A1734="","",IF(E1734="","Uncategorized",IF(I1734="Unknown","Unknown category",IF(AND(I1734="Transfer",F1734=""),"Transfer needs ID",IF(AND(F1734&lt;&gt;"",ABS(N(L1734))&gt;0.009),"Unmatched transfer",IF(AND(LEFT(E1734,6)="Rental",K1734="Household"),"Rental row needs property",""))))))</f>
        <v/>
      </c>
    </row>
    <row r="1735" customFormat="false" ht="15" hidden="false" customHeight="false" outlineLevel="0" collapsed="false">
      <c r="A1735" s="21"/>
      <c r="D1735" s="22"/>
      <c r="I1735" s="23" t="str">
        <f aca="false">IF(E1735="","",IFERROR(INDEX(Categories!$A$2:$A$200,MATCH(E1735,Categories!$B$2:$B$200,0)),"Unknown"))</f>
        <v/>
      </c>
      <c r="J1735" s="24" t="str">
        <f aca="false">IF(A1735="","",DATE(YEAR(A1735),MONTH(A1735),1))</f>
        <v/>
      </c>
      <c r="K1735" s="23" t="str">
        <f aca="false">IF(A1735="","",IF(G1735&lt;&gt;"",G1735,IFERROR(INDEX(Accounts!$D$2:$D$40,MATCH(B1735,Accounts!$A$2:$A$40,0)),"Household")))</f>
        <v/>
      </c>
      <c r="L1735" s="25" t="str">
        <f aca="false">IF(F1735="","",SUMIFS($D$2:$D$3001,$F$2:$F$3001,F1735))</f>
        <v/>
      </c>
      <c r="M1735" s="23" t="str">
        <f aca="false">IF(A1735="","",IF(E1735="","Uncategorized",IF(I1735="Unknown","Unknown category",IF(AND(I1735="Transfer",F1735=""),"Transfer needs ID",IF(AND(F1735&lt;&gt;"",ABS(N(L1735))&gt;0.009),"Unmatched transfer",IF(AND(LEFT(E1735,6)="Rental",K1735="Household"),"Rental row needs property",""))))))</f>
        <v/>
      </c>
    </row>
    <row r="1736" customFormat="false" ht="15" hidden="false" customHeight="false" outlineLevel="0" collapsed="false">
      <c r="A1736" s="21"/>
      <c r="D1736" s="22"/>
      <c r="I1736" s="23" t="str">
        <f aca="false">IF(E1736="","",IFERROR(INDEX(Categories!$A$2:$A$200,MATCH(E1736,Categories!$B$2:$B$200,0)),"Unknown"))</f>
        <v/>
      </c>
      <c r="J1736" s="24" t="str">
        <f aca="false">IF(A1736="","",DATE(YEAR(A1736),MONTH(A1736),1))</f>
        <v/>
      </c>
      <c r="K1736" s="23" t="str">
        <f aca="false">IF(A1736="","",IF(G1736&lt;&gt;"",G1736,IFERROR(INDEX(Accounts!$D$2:$D$40,MATCH(B1736,Accounts!$A$2:$A$40,0)),"Household")))</f>
        <v/>
      </c>
      <c r="L1736" s="25" t="str">
        <f aca="false">IF(F1736="","",SUMIFS($D$2:$D$3001,$F$2:$F$3001,F1736))</f>
        <v/>
      </c>
      <c r="M1736" s="23" t="str">
        <f aca="false">IF(A1736="","",IF(E1736="","Uncategorized",IF(I1736="Unknown","Unknown category",IF(AND(I1736="Transfer",F1736=""),"Transfer needs ID",IF(AND(F1736&lt;&gt;"",ABS(N(L1736))&gt;0.009),"Unmatched transfer",IF(AND(LEFT(E1736,6)="Rental",K1736="Household"),"Rental row needs property",""))))))</f>
        <v/>
      </c>
    </row>
    <row r="1737" customFormat="false" ht="15" hidden="false" customHeight="false" outlineLevel="0" collapsed="false">
      <c r="A1737" s="21"/>
      <c r="D1737" s="22"/>
      <c r="I1737" s="23" t="str">
        <f aca="false">IF(E1737="","",IFERROR(INDEX(Categories!$A$2:$A$200,MATCH(E1737,Categories!$B$2:$B$200,0)),"Unknown"))</f>
        <v/>
      </c>
      <c r="J1737" s="24" t="str">
        <f aca="false">IF(A1737="","",DATE(YEAR(A1737),MONTH(A1737),1))</f>
        <v/>
      </c>
      <c r="K1737" s="23" t="str">
        <f aca="false">IF(A1737="","",IF(G1737&lt;&gt;"",G1737,IFERROR(INDEX(Accounts!$D$2:$D$40,MATCH(B1737,Accounts!$A$2:$A$40,0)),"Household")))</f>
        <v/>
      </c>
      <c r="L1737" s="25" t="str">
        <f aca="false">IF(F1737="","",SUMIFS($D$2:$D$3001,$F$2:$F$3001,F1737))</f>
        <v/>
      </c>
      <c r="M1737" s="23" t="str">
        <f aca="false">IF(A1737="","",IF(E1737="","Uncategorized",IF(I1737="Unknown","Unknown category",IF(AND(I1737="Transfer",F1737=""),"Transfer needs ID",IF(AND(F1737&lt;&gt;"",ABS(N(L1737))&gt;0.009),"Unmatched transfer",IF(AND(LEFT(E1737,6)="Rental",K1737="Household"),"Rental row needs property",""))))))</f>
        <v/>
      </c>
    </row>
    <row r="1738" customFormat="false" ht="15" hidden="false" customHeight="false" outlineLevel="0" collapsed="false">
      <c r="A1738" s="21"/>
      <c r="D1738" s="22"/>
      <c r="I1738" s="23" t="str">
        <f aca="false">IF(E1738="","",IFERROR(INDEX(Categories!$A$2:$A$200,MATCH(E1738,Categories!$B$2:$B$200,0)),"Unknown"))</f>
        <v/>
      </c>
      <c r="J1738" s="24" t="str">
        <f aca="false">IF(A1738="","",DATE(YEAR(A1738),MONTH(A1738),1))</f>
        <v/>
      </c>
      <c r="K1738" s="23" t="str">
        <f aca="false">IF(A1738="","",IF(G1738&lt;&gt;"",G1738,IFERROR(INDEX(Accounts!$D$2:$D$40,MATCH(B1738,Accounts!$A$2:$A$40,0)),"Household")))</f>
        <v/>
      </c>
      <c r="L1738" s="25" t="str">
        <f aca="false">IF(F1738="","",SUMIFS($D$2:$D$3001,$F$2:$F$3001,F1738))</f>
        <v/>
      </c>
      <c r="M1738" s="23" t="str">
        <f aca="false">IF(A1738="","",IF(E1738="","Uncategorized",IF(I1738="Unknown","Unknown category",IF(AND(I1738="Transfer",F1738=""),"Transfer needs ID",IF(AND(F1738&lt;&gt;"",ABS(N(L1738))&gt;0.009),"Unmatched transfer",IF(AND(LEFT(E1738,6)="Rental",K1738="Household"),"Rental row needs property",""))))))</f>
        <v/>
      </c>
    </row>
    <row r="1739" customFormat="false" ht="15" hidden="false" customHeight="false" outlineLevel="0" collapsed="false">
      <c r="A1739" s="21"/>
      <c r="D1739" s="22"/>
      <c r="I1739" s="23" t="str">
        <f aca="false">IF(E1739="","",IFERROR(INDEX(Categories!$A$2:$A$200,MATCH(E1739,Categories!$B$2:$B$200,0)),"Unknown"))</f>
        <v/>
      </c>
      <c r="J1739" s="24" t="str">
        <f aca="false">IF(A1739="","",DATE(YEAR(A1739),MONTH(A1739),1))</f>
        <v/>
      </c>
      <c r="K1739" s="23" t="str">
        <f aca="false">IF(A1739="","",IF(G1739&lt;&gt;"",G1739,IFERROR(INDEX(Accounts!$D$2:$D$40,MATCH(B1739,Accounts!$A$2:$A$40,0)),"Household")))</f>
        <v/>
      </c>
      <c r="L1739" s="25" t="str">
        <f aca="false">IF(F1739="","",SUMIFS($D$2:$D$3001,$F$2:$F$3001,F1739))</f>
        <v/>
      </c>
      <c r="M1739" s="23" t="str">
        <f aca="false">IF(A1739="","",IF(E1739="","Uncategorized",IF(I1739="Unknown","Unknown category",IF(AND(I1739="Transfer",F1739=""),"Transfer needs ID",IF(AND(F1739&lt;&gt;"",ABS(N(L1739))&gt;0.009),"Unmatched transfer",IF(AND(LEFT(E1739,6)="Rental",K1739="Household"),"Rental row needs property",""))))))</f>
        <v/>
      </c>
    </row>
    <row r="1740" customFormat="false" ht="15" hidden="false" customHeight="false" outlineLevel="0" collapsed="false">
      <c r="A1740" s="21"/>
      <c r="D1740" s="22"/>
      <c r="I1740" s="23" t="str">
        <f aca="false">IF(E1740="","",IFERROR(INDEX(Categories!$A$2:$A$200,MATCH(E1740,Categories!$B$2:$B$200,0)),"Unknown"))</f>
        <v/>
      </c>
      <c r="J1740" s="24" t="str">
        <f aca="false">IF(A1740="","",DATE(YEAR(A1740),MONTH(A1740),1))</f>
        <v/>
      </c>
      <c r="K1740" s="23" t="str">
        <f aca="false">IF(A1740="","",IF(G1740&lt;&gt;"",G1740,IFERROR(INDEX(Accounts!$D$2:$D$40,MATCH(B1740,Accounts!$A$2:$A$40,0)),"Household")))</f>
        <v/>
      </c>
      <c r="L1740" s="25" t="str">
        <f aca="false">IF(F1740="","",SUMIFS($D$2:$D$3001,$F$2:$F$3001,F1740))</f>
        <v/>
      </c>
      <c r="M1740" s="23" t="str">
        <f aca="false">IF(A1740="","",IF(E1740="","Uncategorized",IF(I1740="Unknown","Unknown category",IF(AND(I1740="Transfer",F1740=""),"Transfer needs ID",IF(AND(F1740&lt;&gt;"",ABS(N(L1740))&gt;0.009),"Unmatched transfer",IF(AND(LEFT(E1740,6)="Rental",K1740="Household"),"Rental row needs property",""))))))</f>
        <v/>
      </c>
    </row>
    <row r="1741" customFormat="false" ht="15" hidden="false" customHeight="false" outlineLevel="0" collapsed="false">
      <c r="A1741" s="21"/>
      <c r="D1741" s="22"/>
      <c r="I1741" s="23" t="str">
        <f aca="false">IF(E1741="","",IFERROR(INDEX(Categories!$A$2:$A$200,MATCH(E1741,Categories!$B$2:$B$200,0)),"Unknown"))</f>
        <v/>
      </c>
      <c r="J1741" s="24" t="str">
        <f aca="false">IF(A1741="","",DATE(YEAR(A1741),MONTH(A1741),1))</f>
        <v/>
      </c>
      <c r="K1741" s="23" t="str">
        <f aca="false">IF(A1741="","",IF(G1741&lt;&gt;"",G1741,IFERROR(INDEX(Accounts!$D$2:$D$40,MATCH(B1741,Accounts!$A$2:$A$40,0)),"Household")))</f>
        <v/>
      </c>
      <c r="L1741" s="25" t="str">
        <f aca="false">IF(F1741="","",SUMIFS($D$2:$D$3001,$F$2:$F$3001,F1741))</f>
        <v/>
      </c>
      <c r="M1741" s="23" t="str">
        <f aca="false">IF(A1741="","",IF(E1741="","Uncategorized",IF(I1741="Unknown","Unknown category",IF(AND(I1741="Transfer",F1741=""),"Transfer needs ID",IF(AND(F1741&lt;&gt;"",ABS(N(L1741))&gt;0.009),"Unmatched transfer",IF(AND(LEFT(E1741,6)="Rental",K1741="Household"),"Rental row needs property",""))))))</f>
        <v/>
      </c>
    </row>
    <row r="1742" customFormat="false" ht="15" hidden="false" customHeight="false" outlineLevel="0" collapsed="false">
      <c r="A1742" s="21"/>
      <c r="D1742" s="22"/>
      <c r="I1742" s="23" t="str">
        <f aca="false">IF(E1742="","",IFERROR(INDEX(Categories!$A$2:$A$200,MATCH(E1742,Categories!$B$2:$B$200,0)),"Unknown"))</f>
        <v/>
      </c>
      <c r="J1742" s="24" t="str">
        <f aca="false">IF(A1742="","",DATE(YEAR(A1742),MONTH(A1742),1))</f>
        <v/>
      </c>
      <c r="K1742" s="23" t="str">
        <f aca="false">IF(A1742="","",IF(G1742&lt;&gt;"",G1742,IFERROR(INDEX(Accounts!$D$2:$D$40,MATCH(B1742,Accounts!$A$2:$A$40,0)),"Household")))</f>
        <v/>
      </c>
      <c r="L1742" s="25" t="str">
        <f aca="false">IF(F1742="","",SUMIFS($D$2:$D$3001,$F$2:$F$3001,F1742))</f>
        <v/>
      </c>
      <c r="M1742" s="23" t="str">
        <f aca="false">IF(A1742="","",IF(E1742="","Uncategorized",IF(I1742="Unknown","Unknown category",IF(AND(I1742="Transfer",F1742=""),"Transfer needs ID",IF(AND(F1742&lt;&gt;"",ABS(N(L1742))&gt;0.009),"Unmatched transfer",IF(AND(LEFT(E1742,6)="Rental",K1742="Household"),"Rental row needs property",""))))))</f>
        <v/>
      </c>
    </row>
    <row r="1743" customFormat="false" ht="15" hidden="false" customHeight="false" outlineLevel="0" collapsed="false">
      <c r="A1743" s="21"/>
      <c r="D1743" s="22"/>
      <c r="I1743" s="23" t="str">
        <f aca="false">IF(E1743="","",IFERROR(INDEX(Categories!$A$2:$A$200,MATCH(E1743,Categories!$B$2:$B$200,0)),"Unknown"))</f>
        <v/>
      </c>
      <c r="J1743" s="24" t="str">
        <f aca="false">IF(A1743="","",DATE(YEAR(A1743),MONTH(A1743),1))</f>
        <v/>
      </c>
      <c r="K1743" s="23" t="str">
        <f aca="false">IF(A1743="","",IF(G1743&lt;&gt;"",G1743,IFERROR(INDEX(Accounts!$D$2:$D$40,MATCH(B1743,Accounts!$A$2:$A$40,0)),"Household")))</f>
        <v/>
      </c>
      <c r="L1743" s="25" t="str">
        <f aca="false">IF(F1743="","",SUMIFS($D$2:$D$3001,$F$2:$F$3001,F1743))</f>
        <v/>
      </c>
      <c r="M1743" s="23" t="str">
        <f aca="false">IF(A1743="","",IF(E1743="","Uncategorized",IF(I1743="Unknown","Unknown category",IF(AND(I1743="Transfer",F1743=""),"Transfer needs ID",IF(AND(F1743&lt;&gt;"",ABS(N(L1743))&gt;0.009),"Unmatched transfer",IF(AND(LEFT(E1743,6)="Rental",K1743="Household"),"Rental row needs property",""))))))</f>
        <v/>
      </c>
    </row>
    <row r="1744" customFormat="false" ht="15" hidden="false" customHeight="false" outlineLevel="0" collapsed="false">
      <c r="A1744" s="21"/>
      <c r="D1744" s="22"/>
      <c r="I1744" s="23" t="str">
        <f aca="false">IF(E1744="","",IFERROR(INDEX(Categories!$A$2:$A$200,MATCH(E1744,Categories!$B$2:$B$200,0)),"Unknown"))</f>
        <v/>
      </c>
      <c r="J1744" s="24" t="str">
        <f aca="false">IF(A1744="","",DATE(YEAR(A1744),MONTH(A1744),1))</f>
        <v/>
      </c>
      <c r="K1744" s="23" t="str">
        <f aca="false">IF(A1744="","",IF(G1744&lt;&gt;"",G1744,IFERROR(INDEX(Accounts!$D$2:$D$40,MATCH(B1744,Accounts!$A$2:$A$40,0)),"Household")))</f>
        <v/>
      </c>
      <c r="L1744" s="25" t="str">
        <f aca="false">IF(F1744="","",SUMIFS($D$2:$D$3001,$F$2:$F$3001,F1744))</f>
        <v/>
      </c>
      <c r="M1744" s="23" t="str">
        <f aca="false">IF(A1744="","",IF(E1744="","Uncategorized",IF(I1744="Unknown","Unknown category",IF(AND(I1744="Transfer",F1744=""),"Transfer needs ID",IF(AND(F1744&lt;&gt;"",ABS(N(L1744))&gt;0.009),"Unmatched transfer",IF(AND(LEFT(E1744,6)="Rental",K1744="Household"),"Rental row needs property",""))))))</f>
        <v/>
      </c>
    </row>
    <row r="1745" customFormat="false" ht="15" hidden="false" customHeight="false" outlineLevel="0" collapsed="false">
      <c r="A1745" s="21"/>
      <c r="D1745" s="22"/>
      <c r="I1745" s="23" t="str">
        <f aca="false">IF(E1745="","",IFERROR(INDEX(Categories!$A$2:$A$200,MATCH(E1745,Categories!$B$2:$B$200,0)),"Unknown"))</f>
        <v/>
      </c>
      <c r="J1745" s="24" t="str">
        <f aca="false">IF(A1745="","",DATE(YEAR(A1745),MONTH(A1745),1))</f>
        <v/>
      </c>
      <c r="K1745" s="23" t="str">
        <f aca="false">IF(A1745="","",IF(G1745&lt;&gt;"",G1745,IFERROR(INDEX(Accounts!$D$2:$D$40,MATCH(B1745,Accounts!$A$2:$A$40,0)),"Household")))</f>
        <v/>
      </c>
      <c r="L1745" s="25" t="str">
        <f aca="false">IF(F1745="","",SUMIFS($D$2:$D$3001,$F$2:$F$3001,F1745))</f>
        <v/>
      </c>
      <c r="M1745" s="23" t="str">
        <f aca="false">IF(A1745="","",IF(E1745="","Uncategorized",IF(I1745="Unknown","Unknown category",IF(AND(I1745="Transfer",F1745=""),"Transfer needs ID",IF(AND(F1745&lt;&gt;"",ABS(N(L1745))&gt;0.009),"Unmatched transfer",IF(AND(LEFT(E1745,6)="Rental",K1745="Household"),"Rental row needs property",""))))))</f>
        <v/>
      </c>
    </row>
    <row r="1746" customFormat="false" ht="15" hidden="false" customHeight="false" outlineLevel="0" collapsed="false">
      <c r="A1746" s="21"/>
      <c r="D1746" s="22"/>
      <c r="I1746" s="23" t="str">
        <f aca="false">IF(E1746="","",IFERROR(INDEX(Categories!$A$2:$A$200,MATCH(E1746,Categories!$B$2:$B$200,0)),"Unknown"))</f>
        <v/>
      </c>
      <c r="J1746" s="24" t="str">
        <f aca="false">IF(A1746="","",DATE(YEAR(A1746),MONTH(A1746),1))</f>
        <v/>
      </c>
      <c r="K1746" s="23" t="str">
        <f aca="false">IF(A1746="","",IF(G1746&lt;&gt;"",G1746,IFERROR(INDEX(Accounts!$D$2:$D$40,MATCH(B1746,Accounts!$A$2:$A$40,0)),"Household")))</f>
        <v/>
      </c>
      <c r="L1746" s="25" t="str">
        <f aca="false">IF(F1746="","",SUMIFS($D$2:$D$3001,$F$2:$F$3001,F1746))</f>
        <v/>
      </c>
      <c r="M1746" s="23" t="str">
        <f aca="false">IF(A1746="","",IF(E1746="","Uncategorized",IF(I1746="Unknown","Unknown category",IF(AND(I1746="Transfer",F1746=""),"Transfer needs ID",IF(AND(F1746&lt;&gt;"",ABS(N(L1746))&gt;0.009),"Unmatched transfer",IF(AND(LEFT(E1746,6)="Rental",K1746="Household"),"Rental row needs property",""))))))</f>
        <v/>
      </c>
    </row>
    <row r="1747" customFormat="false" ht="15" hidden="false" customHeight="false" outlineLevel="0" collapsed="false">
      <c r="A1747" s="21"/>
      <c r="D1747" s="22"/>
      <c r="I1747" s="23" t="str">
        <f aca="false">IF(E1747="","",IFERROR(INDEX(Categories!$A$2:$A$200,MATCH(E1747,Categories!$B$2:$B$200,0)),"Unknown"))</f>
        <v/>
      </c>
      <c r="J1747" s="24" t="str">
        <f aca="false">IF(A1747="","",DATE(YEAR(A1747),MONTH(A1747),1))</f>
        <v/>
      </c>
      <c r="K1747" s="23" t="str">
        <f aca="false">IF(A1747="","",IF(G1747&lt;&gt;"",G1747,IFERROR(INDEX(Accounts!$D$2:$D$40,MATCH(B1747,Accounts!$A$2:$A$40,0)),"Household")))</f>
        <v/>
      </c>
      <c r="L1747" s="25" t="str">
        <f aca="false">IF(F1747="","",SUMIFS($D$2:$D$3001,$F$2:$F$3001,F1747))</f>
        <v/>
      </c>
      <c r="M1747" s="23" t="str">
        <f aca="false">IF(A1747="","",IF(E1747="","Uncategorized",IF(I1747="Unknown","Unknown category",IF(AND(I1747="Transfer",F1747=""),"Transfer needs ID",IF(AND(F1747&lt;&gt;"",ABS(N(L1747))&gt;0.009),"Unmatched transfer",IF(AND(LEFT(E1747,6)="Rental",K1747="Household"),"Rental row needs property",""))))))</f>
        <v/>
      </c>
    </row>
    <row r="1748" customFormat="false" ht="15" hidden="false" customHeight="false" outlineLevel="0" collapsed="false">
      <c r="A1748" s="21"/>
      <c r="D1748" s="22"/>
      <c r="I1748" s="23" t="str">
        <f aca="false">IF(E1748="","",IFERROR(INDEX(Categories!$A$2:$A$200,MATCH(E1748,Categories!$B$2:$B$200,0)),"Unknown"))</f>
        <v/>
      </c>
      <c r="J1748" s="24" t="str">
        <f aca="false">IF(A1748="","",DATE(YEAR(A1748),MONTH(A1748),1))</f>
        <v/>
      </c>
      <c r="K1748" s="23" t="str">
        <f aca="false">IF(A1748="","",IF(G1748&lt;&gt;"",G1748,IFERROR(INDEX(Accounts!$D$2:$D$40,MATCH(B1748,Accounts!$A$2:$A$40,0)),"Household")))</f>
        <v/>
      </c>
      <c r="L1748" s="25" t="str">
        <f aca="false">IF(F1748="","",SUMIFS($D$2:$D$3001,$F$2:$F$3001,F1748))</f>
        <v/>
      </c>
      <c r="M1748" s="23" t="str">
        <f aca="false">IF(A1748="","",IF(E1748="","Uncategorized",IF(I1748="Unknown","Unknown category",IF(AND(I1748="Transfer",F1748=""),"Transfer needs ID",IF(AND(F1748&lt;&gt;"",ABS(N(L1748))&gt;0.009),"Unmatched transfer",IF(AND(LEFT(E1748,6)="Rental",K1748="Household"),"Rental row needs property",""))))))</f>
        <v/>
      </c>
    </row>
    <row r="1749" customFormat="false" ht="15" hidden="false" customHeight="false" outlineLevel="0" collapsed="false">
      <c r="A1749" s="21"/>
      <c r="D1749" s="22"/>
      <c r="I1749" s="23" t="str">
        <f aca="false">IF(E1749="","",IFERROR(INDEX(Categories!$A$2:$A$200,MATCH(E1749,Categories!$B$2:$B$200,0)),"Unknown"))</f>
        <v/>
      </c>
      <c r="J1749" s="24" t="str">
        <f aca="false">IF(A1749="","",DATE(YEAR(A1749),MONTH(A1749),1))</f>
        <v/>
      </c>
      <c r="K1749" s="23" t="str">
        <f aca="false">IF(A1749="","",IF(G1749&lt;&gt;"",G1749,IFERROR(INDEX(Accounts!$D$2:$D$40,MATCH(B1749,Accounts!$A$2:$A$40,0)),"Household")))</f>
        <v/>
      </c>
      <c r="L1749" s="25" t="str">
        <f aca="false">IF(F1749="","",SUMIFS($D$2:$D$3001,$F$2:$F$3001,F1749))</f>
        <v/>
      </c>
      <c r="M1749" s="23" t="str">
        <f aca="false">IF(A1749="","",IF(E1749="","Uncategorized",IF(I1749="Unknown","Unknown category",IF(AND(I1749="Transfer",F1749=""),"Transfer needs ID",IF(AND(F1749&lt;&gt;"",ABS(N(L1749))&gt;0.009),"Unmatched transfer",IF(AND(LEFT(E1749,6)="Rental",K1749="Household"),"Rental row needs property",""))))))</f>
        <v/>
      </c>
    </row>
    <row r="1750" customFormat="false" ht="15" hidden="false" customHeight="false" outlineLevel="0" collapsed="false">
      <c r="A1750" s="21"/>
      <c r="D1750" s="22"/>
      <c r="I1750" s="23" t="str">
        <f aca="false">IF(E1750="","",IFERROR(INDEX(Categories!$A$2:$A$200,MATCH(E1750,Categories!$B$2:$B$200,0)),"Unknown"))</f>
        <v/>
      </c>
      <c r="J1750" s="24" t="str">
        <f aca="false">IF(A1750="","",DATE(YEAR(A1750),MONTH(A1750),1))</f>
        <v/>
      </c>
      <c r="K1750" s="23" t="str">
        <f aca="false">IF(A1750="","",IF(G1750&lt;&gt;"",G1750,IFERROR(INDEX(Accounts!$D$2:$D$40,MATCH(B1750,Accounts!$A$2:$A$40,0)),"Household")))</f>
        <v/>
      </c>
      <c r="L1750" s="25" t="str">
        <f aca="false">IF(F1750="","",SUMIFS($D$2:$D$3001,$F$2:$F$3001,F1750))</f>
        <v/>
      </c>
      <c r="M1750" s="23" t="str">
        <f aca="false">IF(A1750="","",IF(E1750="","Uncategorized",IF(I1750="Unknown","Unknown category",IF(AND(I1750="Transfer",F1750=""),"Transfer needs ID",IF(AND(F1750&lt;&gt;"",ABS(N(L1750))&gt;0.009),"Unmatched transfer",IF(AND(LEFT(E1750,6)="Rental",K1750="Household"),"Rental row needs property",""))))))</f>
        <v/>
      </c>
    </row>
    <row r="1751" customFormat="false" ht="15" hidden="false" customHeight="false" outlineLevel="0" collapsed="false">
      <c r="A1751" s="21"/>
      <c r="D1751" s="22"/>
      <c r="I1751" s="23" t="str">
        <f aca="false">IF(E1751="","",IFERROR(INDEX(Categories!$A$2:$A$200,MATCH(E1751,Categories!$B$2:$B$200,0)),"Unknown"))</f>
        <v/>
      </c>
      <c r="J1751" s="24" t="str">
        <f aca="false">IF(A1751="","",DATE(YEAR(A1751),MONTH(A1751),1))</f>
        <v/>
      </c>
      <c r="K1751" s="23" t="str">
        <f aca="false">IF(A1751="","",IF(G1751&lt;&gt;"",G1751,IFERROR(INDEX(Accounts!$D$2:$D$40,MATCH(B1751,Accounts!$A$2:$A$40,0)),"Household")))</f>
        <v/>
      </c>
      <c r="L1751" s="25" t="str">
        <f aca="false">IF(F1751="","",SUMIFS($D$2:$D$3001,$F$2:$F$3001,F1751))</f>
        <v/>
      </c>
      <c r="M1751" s="23" t="str">
        <f aca="false">IF(A1751="","",IF(E1751="","Uncategorized",IF(I1751="Unknown","Unknown category",IF(AND(I1751="Transfer",F1751=""),"Transfer needs ID",IF(AND(F1751&lt;&gt;"",ABS(N(L1751))&gt;0.009),"Unmatched transfer",IF(AND(LEFT(E1751,6)="Rental",K1751="Household"),"Rental row needs property",""))))))</f>
        <v/>
      </c>
    </row>
    <row r="1752" customFormat="false" ht="15" hidden="false" customHeight="false" outlineLevel="0" collapsed="false">
      <c r="A1752" s="21"/>
      <c r="D1752" s="22"/>
      <c r="I1752" s="23" t="str">
        <f aca="false">IF(E1752="","",IFERROR(INDEX(Categories!$A$2:$A$200,MATCH(E1752,Categories!$B$2:$B$200,0)),"Unknown"))</f>
        <v/>
      </c>
      <c r="J1752" s="24" t="str">
        <f aca="false">IF(A1752="","",DATE(YEAR(A1752),MONTH(A1752),1))</f>
        <v/>
      </c>
      <c r="K1752" s="23" t="str">
        <f aca="false">IF(A1752="","",IF(G1752&lt;&gt;"",G1752,IFERROR(INDEX(Accounts!$D$2:$D$40,MATCH(B1752,Accounts!$A$2:$A$40,0)),"Household")))</f>
        <v/>
      </c>
      <c r="L1752" s="25" t="str">
        <f aca="false">IF(F1752="","",SUMIFS($D$2:$D$3001,$F$2:$F$3001,F1752))</f>
        <v/>
      </c>
      <c r="M1752" s="23" t="str">
        <f aca="false">IF(A1752="","",IF(E1752="","Uncategorized",IF(I1752="Unknown","Unknown category",IF(AND(I1752="Transfer",F1752=""),"Transfer needs ID",IF(AND(F1752&lt;&gt;"",ABS(N(L1752))&gt;0.009),"Unmatched transfer",IF(AND(LEFT(E1752,6)="Rental",K1752="Household"),"Rental row needs property",""))))))</f>
        <v/>
      </c>
    </row>
    <row r="1753" customFormat="false" ht="15" hidden="false" customHeight="false" outlineLevel="0" collapsed="false">
      <c r="A1753" s="21"/>
      <c r="D1753" s="22"/>
      <c r="I1753" s="23" t="str">
        <f aca="false">IF(E1753="","",IFERROR(INDEX(Categories!$A$2:$A$200,MATCH(E1753,Categories!$B$2:$B$200,0)),"Unknown"))</f>
        <v/>
      </c>
      <c r="J1753" s="24" t="str">
        <f aca="false">IF(A1753="","",DATE(YEAR(A1753),MONTH(A1753),1))</f>
        <v/>
      </c>
      <c r="K1753" s="23" t="str">
        <f aca="false">IF(A1753="","",IF(G1753&lt;&gt;"",G1753,IFERROR(INDEX(Accounts!$D$2:$D$40,MATCH(B1753,Accounts!$A$2:$A$40,0)),"Household")))</f>
        <v/>
      </c>
      <c r="L1753" s="25" t="str">
        <f aca="false">IF(F1753="","",SUMIFS($D$2:$D$3001,$F$2:$F$3001,F1753))</f>
        <v/>
      </c>
      <c r="M1753" s="23" t="str">
        <f aca="false">IF(A1753="","",IF(E1753="","Uncategorized",IF(I1753="Unknown","Unknown category",IF(AND(I1753="Transfer",F1753=""),"Transfer needs ID",IF(AND(F1753&lt;&gt;"",ABS(N(L1753))&gt;0.009),"Unmatched transfer",IF(AND(LEFT(E1753,6)="Rental",K1753="Household"),"Rental row needs property",""))))))</f>
        <v/>
      </c>
    </row>
    <row r="1754" customFormat="false" ht="15" hidden="false" customHeight="false" outlineLevel="0" collapsed="false">
      <c r="A1754" s="21"/>
      <c r="D1754" s="22"/>
      <c r="I1754" s="23" t="str">
        <f aca="false">IF(E1754="","",IFERROR(INDEX(Categories!$A$2:$A$200,MATCH(E1754,Categories!$B$2:$B$200,0)),"Unknown"))</f>
        <v/>
      </c>
      <c r="J1754" s="24" t="str">
        <f aca="false">IF(A1754="","",DATE(YEAR(A1754),MONTH(A1754),1))</f>
        <v/>
      </c>
      <c r="K1754" s="23" t="str">
        <f aca="false">IF(A1754="","",IF(G1754&lt;&gt;"",G1754,IFERROR(INDEX(Accounts!$D$2:$D$40,MATCH(B1754,Accounts!$A$2:$A$40,0)),"Household")))</f>
        <v/>
      </c>
      <c r="L1754" s="25" t="str">
        <f aca="false">IF(F1754="","",SUMIFS($D$2:$D$3001,$F$2:$F$3001,F1754))</f>
        <v/>
      </c>
      <c r="M1754" s="23" t="str">
        <f aca="false">IF(A1754="","",IF(E1754="","Uncategorized",IF(I1754="Unknown","Unknown category",IF(AND(I1754="Transfer",F1754=""),"Transfer needs ID",IF(AND(F1754&lt;&gt;"",ABS(N(L1754))&gt;0.009),"Unmatched transfer",IF(AND(LEFT(E1754,6)="Rental",K1754="Household"),"Rental row needs property",""))))))</f>
        <v/>
      </c>
    </row>
    <row r="1755" customFormat="false" ht="15" hidden="false" customHeight="false" outlineLevel="0" collapsed="false">
      <c r="A1755" s="21"/>
      <c r="D1755" s="22"/>
      <c r="I1755" s="23" t="str">
        <f aca="false">IF(E1755="","",IFERROR(INDEX(Categories!$A$2:$A$200,MATCH(E1755,Categories!$B$2:$B$200,0)),"Unknown"))</f>
        <v/>
      </c>
      <c r="J1755" s="24" t="str">
        <f aca="false">IF(A1755="","",DATE(YEAR(A1755),MONTH(A1755),1))</f>
        <v/>
      </c>
      <c r="K1755" s="23" t="str">
        <f aca="false">IF(A1755="","",IF(G1755&lt;&gt;"",G1755,IFERROR(INDEX(Accounts!$D$2:$D$40,MATCH(B1755,Accounts!$A$2:$A$40,0)),"Household")))</f>
        <v/>
      </c>
      <c r="L1755" s="25" t="str">
        <f aca="false">IF(F1755="","",SUMIFS($D$2:$D$3001,$F$2:$F$3001,F1755))</f>
        <v/>
      </c>
      <c r="M1755" s="23" t="str">
        <f aca="false">IF(A1755="","",IF(E1755="","Uncategorized",IF(I1755="Unknown","Unknown category",IF(AND(I1755="Transfer",F1755=""),"Transfer needs ID",IF(AND(F1755&lt;&gt;"",ABS(N(L1755))&gt;0.009),"Unmatched transfer",IF(AND(LEFT(E1755,6)="Rental",K1755="Household"),"Rental row needs property",""))))))</f>
        <v/>
      </c>
    </row>
    <row r="1756" customFormat="false" ht="15" hidden="false" customHeight="false" outlineLevel="0" collapsed="false">
      <c r="A1756" s="21"/>
      <c r="D1756" s="22"/>
      <c r="I1756" s="23" t="str">
        <f aca="false">IF(E1756="","",IFERROR(INDEX(Categories!$A$2:$A$200,MATCH(E1756,Categories!$B$2:$B$200,0)),"Unknown"))</f>
        <v/>
      </c>
      <c r="J1756" s="24" t="str">
        <f aca="false">IF(A1756="","",DATE(YEAR(A1756),MONTH(A1756),1))</f>
        <v/>
      </c>
      <c r="K1756" s="23" t="str">
        <f aca="false">IF(A1756="","",IF(G1756&lt;&gt;"",G1756,IFERROR(INDEX(Accounts!$D$2:$D$40,MATCH(B1756,Accounts!$A$2:$A$40,0)),"Household")))</f>
        <v/>
      </c>
      <c r="L1756" s="25" t="str">
        <f aca="false">IF(F1756="","",SUMIFS($D$2:$D$3001,$F$2:$F$3001,F1756))</f>
        <v/>
      </c>
      <c r="M1756" s="23" t="str">
        <f aca="false">IF(A1756="","",IF(E1756="","Uncategorized",IF(I1756="Unknown","Unknown category",IF(AND(I1756="Transfer",F1756=""),"Transfer needs ID",IF(AND(F1756&lt;&gt;"",ABS(N(L1756))&gt;0.009),"Unmatched transfer",IF(AND(LEFT(E1756,6)="Rental",K1756="Household"),"Rental row needs property",""))))))</f>
        <v/>
      </c>
    </row>
    <row r="1757" customFormat="false" ht="15" hidden="false" customHeight="false" outlineLevel="0" collapsed="false">
      <c r="A1757" s="21"/>
      <c r="D1757" s="22"/>
      <c r="I1757" s="23" t="str">
        <f aca="false">IF(E1757="","",IFERROR(INDEX(Categories!$A$2:$A$200,MATCH(E1757,Categories!$B$2:$B$200,0)),"Unknown"))</f>
        <v/>
      </c>
      <c r="J1757" s="24" t="str">
        <f aca="false">IF(A1757="","",DATE(YEAR(A1757),MONTH(A1757),1))</f>
        <v/>
      </c>
      <c r="K1757" s="23" t="str">
        <f aca="false">IF(A1757="","",IF(G1757&lt;&gt;"",G1757,IFERROR(INDEX(Accounts!$D$2:$D$40,MATCH(B1757,Accounts!$A$2:$A$40,0)),"Household")))</f>
        <v/>
      </c>
      <c r="L1757" s="25" t="str">
        <f aca="false">IF(F1757="","",SUMIFS($D$2:$D$3001,$F$2:$F$3001,F1757))</f>
        <v/>
      </c>
      <c r="M1757" s="23" t="str">
        <f aca="false">IF(A1757="","",IF(E1757="","Uncategorized",IF(I1757="Unknown","Unknown category",IF(AND(I1757="Transfer",F1757=""),"Transfer needs ID",IF(AND(F1757&lt;&gt;"",ABS(N(L1757))&gt;0.009),"Unmatched transfer",IF(AND(LEFT(E1757,6)="Rental",K1757="Household"),"Rental row needs property",""))))))</f>
        <v/>
      </c>
    </row>
    <row r="1758" customFormat="false" ht="15" hidden="false" customHeight="false" outlineLevel="0" collapsed="false">
      <c r="A1758" s="21"/>
      <c r="D1758" s="22"/>
      <c r="I1758" s="23" t="str">
        <f aca="false">IF(E1758="","",IFERROR(INDEX(Categories!$A$2:$A$200,MATCH(E1758,Categories!$B$2:$B$200,0)),"Unknown"))</f>
        <v/>
      </c>
      <c r="J1758" s="24" t="str">
        <f aca="false">IF(A1758="","",DATE(YEAR(A1758),MONTH(A1758),1))</f>
        <v/>
      </c>
      <c r="K1758" s="23" t="str">
        <f aca="false">IF(A1758="","",IF(G1758&lt;&gt;"",G1758,IFERROR(INDEX(Accounts!$D$2:$D$40,MATCH(B1758,Accounts!$A$2:$A$40,0)),"Household")))</f>
        <v/>
      </c>
      <c r="L1758" s="25" t="str">
        <f aca="false">IF(F1758="","",SUMIFS($D$2:$D$3001,$F$2:$F$3001,F1758))</f>
        <v/>
      </c>
      <c r="M1758" s="23" t="str">
        <f aca="false">IF(A1758="","",IF(E1758="","Uncategorized",IF(I1758="Unknown","Unknown category",IF(AND(I1758="Transfer",F1758=""),"Transfer needs ID",IF(AND(F1758&lt;&gt;"",ABS(N(L1758))&gt;0.009),"Unmatched transfer",IF(AND(LEFT(E1758,6)="Rental",K1758="Household"),"Rental row needs property",""))))))</f>
        <v/>
      </c>
    </row>
    <row r="1759" customFormat="false" ht="15" hidden="false" customHeight="false" outlineLevel="0" collapsed="false">
      <c r="A1759" s="21"/>
      <c r="D1759" s="22"/>
      <c r="I1759" s="23" t="str">
        <f aca="false">IF(E1759="","",IFERROR(INDEX(Categories!$A$2:$A$200,MATCH(E1759,Categories!$B$2:$B$200,0)),"Unknown"))</f>
        <v/>
      </c>
      <c r="J1759" s="24" t="str">
        <f aca="false">IF(A1759="","",DATE(YEAR(A1759),MONTH(A1759),1))</f>
        <v/>
      </c>
      <c r="K1759" s="23" t="str">
        <f aca="false">IF(A1759="","",IF(G1759&lt;&gt;"",G1759,IFERROR(INDEX(Accounts!$D$2:$D$40,MATCH(B1759,Accounts!$A$2:$A$40,0)),"Household")))</f>
        <v/>
      </c>
      <c r="L1759" s="25" t="str">
        <f aca="false">IF(F1759="","",SUMIFS($D$2:$D$3001,$F$2:$F$3001,F1759))</f>
        <v/>
      </c>
      <c r="M1759" s="23" t="str">
        <f aca="false">IF(A1759="","",IF(E1759="","Uncategorized",IF(I1759="Unknown","Unknown category",IF(AND(I1759="Transfer",F1759=""),"Transfer needs ID",IF(AND(F1759&lt;&gt;"",ABS(N(L1759))&gt;0.009),"Unmatched transfer",IF(AND(LEFT(E1759,6)="Rental",K1759="Household"),"Rental row needs property",""))))))</f>
        <v/>
      </c>
    </row>
    <row r="1760" customFormat="false" ht="15" hidden="false" customHeight="false" outlineLevel="0" collapsed="false">
      <c r="A1760" s="21"/>
      <c r="D1760" s="22"/>
      <c r="I1760" s="23" t="str">
        <f aca="false">IF(E1760="","",IFERROR(INDEX(Categories!$A$2:$A$200,MATCH(E1760,Categories!$B$2:$B$200,0)),"Unknown"))</f>
        <v/>
      </c>
      <c r="J1760" s="24" t="str">
        <f aca="false">IF(A1760="","",DATE(YEAR(A1760),MONTH(A1760),1))</f>
        <v/>
      </c>
      <c r="K1760" s="23" t="str">
        <f aca="false">IF(A1760="","",IF(G1760&lt;&gt;"",G1760,IFERROR(INDEX(Accounts!$D$2:$D$40,MATCH(B1760,Accounts!$A$2:$A$40,0)),"Household")))</f>
        <v/>
      </c>
      <c r="L1760" s="25" t="str">
        <f aca="false">IF(F1760="","",SUMIFS($D$2:$D$3001,$F$2:$F$3001,F1760))</f>
        <v/>
      </c>
      <c r="M1760" s="23" t="str">
        <f aca="false">IF(A1760="","",IF(E1760="","Uncategorized",IF(I1760="Unknown","Unknown category",IF(AND(I1760="Transfer",F1760=""),"Transfer needs ID",IF(AND(F1760&lt;&gt;"",ABS(N(L1760))&gt;0.009),"Unmatched transfer",IF(AND(LEFT(E1760,6)="Rental",K1760="Household"),"Rental row needs property",""))))))</f>
        <v/>
      </c>
    </row>
    <row r="1761" customFormat="false" ht="15" hidden="false" customHeight="false" outlineLevel="0" collapsed="false">
      <c r="A1761" s="21"/>
      <c r="D1761" s="22"/>
      <c r="I1761" s="23" t="str">
        <f aca="false">IF(E1761="","",IFERROR(INDEX(Categories!$A$2:$A$200,MATCH(E1761,Categories!$B$2:$B$200,0)),"Unknown"))</f>
        <v/>
      </c>
      <c r="J1761" s="24" t="str">
        <f aca="false">IF(A1761="","",DATE(YEAR(A1761),MONTH(A1761),1))</f>
        <v/>
      </c>
      <c r="K1761" s="23" t="str">
        <f aca="false">IF(A1761="","",IF(G1761&lt;&gt;"",G1761,IFERROR(INDEX(Accounts!$D$2:$D$40,MATCH(B1761,Accounts!$A$2:$A$40,0)),"Household")))</f>
        <v/>
      </c>
      <c r="L1761" s="25" t="str">
        <f aca="false">IF(F1761="","",SUMIFS($D$2:$D$3001,$F$2:$F$3001,F1761))</f>
        <v/>
      </c>
      <c r="M1761" s="23" t="str">
        <f aca="false">IF(A1761="","",IF(E1761="","Uncategorized",IF(I1761="Unknown","Unknown category",IF(AND(I1761="Transfer",F1761=""),"Transfer needs ID",IF(AND(F1761&lt;&gt;"",ABS(N(L1761))&gt;0.009),"Unmatched transfer",IF(AND(LEFT(E1761,6)="Rental",K1761="Household"),"Rental row needs property",""))))))</f>
        <v/>
      </c>
    </row>
    <row r="1762" customFormat="false" ht="15" hidden="false" customHeight="false" outlineLevel="0" collapsed="false">
      <c r="A1762" s="21"/>
      <c r="D1762" s="22"/>
      <c r="I1762" s="23" t="str">
        <f aca="false">IF(E1762="","",IFERROR(INDEX(Categories!$A$2:$A$200,MATCH(E1762,Categories!$B$2:$B$200,0)),"Unknown"))</f>
        <v/>
      </c>
      <c r="J1762" s="24" t="str">
        <f aca="false">IF(A1762="","",DATE(YEAR(A1762),MONTH(A1762),1))</f>
        <v/>
      </c>
      <c r="K1762" s="23" t="str">
        <f aca="false">IF(A1762="","",IF(G1762&lt;&gt;"",G1762,IFERROR(INDEX(Accounts!$D$2:$D$40,MATCH(B1762,Accounts!$A$2:$A$40,0)),"Household")))</f>
        <v/>
      </c>
      <c r="L1762" s="25" t="str">
        <f aca="false">IF(F1762="","",SUMIFS($D$2:$D$3001,$F$2:$F$3001,F1762))</f>
        <v/>
      </c>
      <c r="M1762" s="23" t="str">
        <f aca="false">IF(A1762="","",IF(E1762="","Uncategorized",IF(I1762="Unknown","Unknown category",IF(AND(I1762="Transfer",F1762=""),"Transfer needs ID",IF(AND(F1762&lt;&gt;"",ABS(N(L1762))&gt;0.009),"Unmatched transfer",IF(AND(LEFT(E1762,6)="Rental",K1762="Household"),"Rental row needs property",""))))))</f>
        <v/>
      </c>
    </row>
    <row r="1763" customFormat="false" ht="15" hidden="false" customHeight="false" outlineLevel="0" collapsed="false">
      <c r="A1763" s="21"/>
      <c r="D1763" s="22"/>
      <c r="I1763" s="23" t="str">
        <f aca="false">IF(E1763="","",IFERROR(INDEX(Categories!$A$2:$A$200,MATCH(E1763,Categories!$B$2:$B$200,0)),"Unknown"))</f>
        <v/>
      </c>
      <c r="J1763" s="24" t="str">
        <f aca="false">IF(A1763="","",DATE(YEAR(A1763),MONTH(A1763),1))</f>
        <v/>
      </c>
      <c r="K1763" s="23" t="str">
        <f aca="false">IF(A1763="","",IF(G1763&lt;&gt;"",G1763,IFERROR(INDEX(Accounts!$D$2:$D$40,MATCH(B1763,Accounts!$A$2:$A$40,0)),"Household")))</f>
        <v/>
      </c>
      <c r="L1763" s="25" t="str">
        <f aca="false">IF(F1763="","",SUMIFS($D$2:$D$3001,$F$2:$F$3001,F1763))</f>
        <v/>
      </c>
      <c r="M1763" s="23" t="str">
        <f aca="false">IF(A1763="","",IF(E1763="","Uncategorized",IF(I1763="Unknown","Unknown category",IF(AND(I1763="Transfer",F1763=""),"Transfer needs ID",IF(AND(F1763&lt;&gt;"",ABS(N(L1763))&gt;0.009),"Unmatched transfer",IF(AND(LEFT(E1763,6)="Rental",K1763="Household"),"Rental row needs property",""))))))</f>
        <v/>
      </c>
    </row>
    <row r="1764" customFormat="false" ht="15" hidden="false" customHeight="false" outlineLevel="0" collapsed="false">
      <c r="A1764" s="21"/>
      <c r="D1764" s="22"/>
      <c r="I1764" s="23" t="str">
        <f aca="false">IF(E1764="","",IFERROR(INDEX(Categories!$A$2:$A$200,MATCH(E1764,Categories!$B$2:$B$200,0)),"Unknown"))</f>
        <v/>
      </c>
      <c r="J1764" s="24" t="str">
        <f aca="false">IF(A1764="","",DATE(YEAR(A1764),MONTH(A1764),1))</f>
        <v/>
      </c>
      <c r="K1764" s="23" t="str">
        <f aca="false">IF(A1764="","",IF(G1764&lt;&gt;"",G1764,IFERROR(INDEX(Accounts!$D$2:$D$40,MATCH(B1764,Accounts!$A$2:$A$40,0)),"Household")))</f>
        <v/>
      </c>
      <c r="L1764" s="25" t="str">
        <f aca="false">IF(F1764="","",SUMIFS($D$2:$D$3001,$F$2:$F$3001,F1764))</f>
        <v/>
      </c>
      <c r="M1764" s="23" t="str">
        <f aca="false">IF(A1764="","",IF(E1764="","Uncategorized",IF(I1764="Unknown","Unknown category",IF(AND(I1764="Transfer",F1764=""),"Transfer needs ID",IF(AND(F1764&lt;&gt;"",ABS(N(L1764))&gt;0.009),"Unmatched transfer",IF(AND(LEFT(E1764,6)="Rental",K1764="Household"),"Rental row needs property",""))))))</f>
        <v/>
      </c>
    </row>
    <row r="1765" customFormat="false" ht="15" hidden="false" customHeight="false" outlineLevel="0" collapsed="false">
      <c r="A1765" s="21"/>
      <c r="D1765" s="22"/>
      <c r="I1765" s="23" t="str">
        <f aca="false">IF(E1765="","",IFERROR(INDEX(Categories!$A$2:$A$200,MATCH(E1765,Categories!$B$2:$B$200,0)),"Unknown"))</f>
        <v/>
      </c>
      <c r="J1765" s="24" t="str">
        <f aca="false">IF(A1765="","",DATE(YEAR(A1765),MONTH(A1765),1))</f>
        <v/>
      </c>
      <c r="K1765" s="23" t="str">
        <f aca="false">IF(A1765="","",IF(G1765&lt;&gt;"",G1765,IFERROR(INDEX(Accounts!$D$2:$D$40,MATCH(B1765,Accounts!$A$2:$A$40,0)),"Household")))</f>
        <v/>
      </c>
      <c r="L1765" s="25" t="str">
        <f aca="false">IF(F1765="","",SUMIFS($D$2:$D$3001,$F$2:$F$3001,F1765))</f>
        <v/>
      </c>
      <c r="M1765" s="23" t="str">
        <f aca="false">IF(A1765="","",IF(E1765="","Uncategorized",IF(I1765="Unknown","Unknown category",IF(AND(I1765="Transfer",F1765=""),"Transfer needs ID",IF(AND(F1765&lt;&gt;"",ABS(N(L1765))&gt;0.009),"Unmatched transfer",IF(AND(LEFT(E1765,6)="Rental",K1765="Household"),"Rental row needs property",""))))))</f>
        <v/>
      </c>
    </row>
    <row r="1766" customFormat="false" ht="15" hidden="false" customHeight="false" outlineLevel="0" collapsed="false">
      <c r="A1766" s="21"/>
      <c r="D1766" s="22"/>
      <c r="I1766" s="23" t="str">
        <f aca="false">IF(E1766="","",IFERROR(INDEX(Categories!$A$2:$A$200,MATCH(E1766,Categories!$B$2:$B$200,0)),"Unknown"))</f>
        <v/>
      </c>
      <c r="J1766" s="24" t="str">
        <f aca="false">IF(A1766="","",DATE(YEAR(A1766),MONTH(A1766),1))</f>
        <v/>
      </c>
      <c r="K1766" s="23" t="str">
        <f aca="false">IF(A1766="","",IF(G1766&lt;&gt;"",G1766,IFERROR(INDEX(Accounts!$D$2:$D$40,MATCH(B1766,Accounts!$A$2:$A$40,0)),"Household")))</f>
        <v/>
      </c>
      <c r="L1766" s="25" t="str">
        <f aca="false">IF(F1766="","",SUMIFS($D$2:$D$3001,$F$2:$F$3001,F1766))</f>
        <v/>
      </c>
      <c r="M1766" s="23" t="str">
        <f aca="false">IF(A1766="","",IF(E1766="","Uncategorized",IF(I1766="Unknown","Unknown category",IF(AND(I1766="Transfer",F1766=""),"Transfer needs ID",IF(AND(F1766&lt;&gt;"",ABS(N(L1766))&gt;0.009),"Unmatched transfer",IF(AND(LEFT(E1766,6)="Rental",K1766="Household"),"Rental row needs property",""))))))</f>
        <v/>
      </c>
    </row>
    <row r="1767" customFormat="false" ht="15" hidden="false" customHeight="false" outlineLevel="0" collapsed="false">
      <c r="A1767" s="21"/>
      <c r="D1767" s="22"/>
      <c r="I1767" s="23" t="str">
        <f aca="false">IF(E1767="","",IFERROR(INDEX(Categories!$A$2:$A$200,MATCH(E1767,Categories!$B$2:$B$200,0)),"Unknown"))</f>
        <v/>
      </c>
      <c r="J1767" s="24" t="str">
        <f aca="false">IF(A1767="","",DATE(YEAR(A1767),MONTH(A1767),1))</f>
        <v/>
      </c>
      <c r="K1767" s="23" t="str">
        <f aca="false">IF(A1767="","",IF(G1767&lt;&gt;"",G1767,IFERROR(INDEX(Accounts!$D$2:$D$40,MATCH(B1767,Accounts!$A$2:$A$40,0)),"Household")))</f>
        <v/>
      </c>
      <c r="L1767" s="25" t="str">
        <f aca="false">IF(F1767="","",SUMIFS($D$2:$D$3001,$F$2:$F$3001,F1767))</f>
        <v/>
      </c>
      <c r="M1767" s="23" t="str">
        <f aca="false">IF(A1767="","",IF(E1767="","Uncategorized",IF(I1767="Unknown","Unknown category",IF(AND(I1767="Transfer",F1767=""),"Transfer needs ID",IF(AND(F1767&lt;&gt;"",ABS(N(L1767))&gt;0.009),"Unmatched transfer",IF(AND(LEFT(E1767,6)="Rental",K1767="Household"),"Rental row needs property",""))))))</f>
        <v/>
      </c>
    </row>
    <row r="1768" customFormat="false" ht="15" hidden="false" customHeight="false" outlineLevel="0" collapsed="false">
      <c r="A1768" s="21"/>
      <c r="D1768" s="22"/>
      <c r="I1768" s="23" t="str">
        <f aca="false">IF(E1768="","",IFERROR(INDEX(Categories!$A$2:$A$200,MATCH(E1768,Categories!$B$2:$B$200,0)),"Unknown"))</f>
        <v/>
      </c>
      <c r="J1768" s="24" t="str">
        <f aca="false">IF(A1768="","",DATE(YEAR(A1768),MONTH(A1768),1))</f>
        <v/>
      </c>
      <c r="K1768" s="23" t="str">
        <f aca="false">IF(A1768="","",IF(G1768&lt;&gt;"",G1768,IFERROR(INDEX(Accounts!$D$2:$D$40,MATCH(B1768,Accounts!$A$2:$A$40,0)),"Household")))</f>
        <v/>
      </c>
      <c r="L1768" s="25" t="str">
        <f aca="false">IF(F1768="","",SUMIFS($D$2:$D$3001,$F$2:$F$3001,F1768))</f>
        <v/>
      </c>
      <c r="M1768" s="23" t="str">
        <f aca="false">IF(A1768="","",IF(E1768="","Uncategorized",IF(I1768="Unknown","Unknown category",IF(AND(I1768="Transfer",F1768=""),"Transfer needs ID",IF(AND(F1768&lt;&gt;"",ABS(N(L1768))&gt;0.009),"Unmatched transfer",IF(AND(LEFT(E1768,6)="Rental",K1768="Household"),"Rental row needs property",""))))))</f>
        <v/>
      </c>
    </row>
    <row r="1769" customFormat="false" ht="15" hidden="false" customHeight="false" outlineLevel="0" collapsed="false">
      <c r="A1769" s="21"/>
      <c r="D1769" s="22"/>
      <c r="I1769" s="23" t="str">
        <f aca="false">IF(E1769="","",IFERROR(INDEX(Categories!$A$2:$A$200,MATCH(E1769,Categories!$B$2:$B$200,0)),"Unknown"))</f>
        <v/>
      </c>
      <c r="J1769" s="24" t="str">
        <f aca="false">IF(A1769="","",DATE(YEAR(A1769),MONTH(A1769),1))</f>
        <v/>
      </c>
      <c r="K1769" s="23" t="str">
        <f aca="false">IF(A1769="","",IF(G1769&lt;&gt;"",G1769,IFERROR(INDEX(Accounts!$D$2:$D$40,MATCH(B1769,Accounts!$A$2:$A$40,0)),"Household")))</f>
        <v/>
      </c>
      <c r="L1769" s="25" t="str">
        <f aca="false">IF(F1769="","",SUMIFS($D$2:$D$3001,$F$2:$F$3001,F1769))</f>
        <v/>
      </c>
      <c r="M1769" s="23" t="str">
        <f aca="false">IF(A1769="","",IF(E1769="","Uncategorized",IF(I1769="Unknown","Unknown category",IF(AND(I1769="Transfer",F1769=""),"Transfer needs ID",IF(AND(F1769&lt;&gt;"",ABS(N(L1769))&gt;0.009),"Unmatched transfer",IF(AND(LEFT(E1769,6)="Rental",K1769="Household"),"Rental row needs property",""))))))</f>
        <v/>
      </c>
    </row>
    <row r="1770" customFormat="false" ht="15" hidden="false" customHeight="false" outlineLevel="0" collapsed="false">
      <c r="A1770" s="21"/>
      <c r="D1770" s="22"/>
      <c r="I1770" s="23" t="str">
        <f aca="false">IF(E1770="","",IFERROR(INDEX(Categories!$A$2:$A$200,MATCH(E1770,Categories!$B$2:$B$200,0)),"Unknown"))</f>
        <v/>
      </c>
      <c r="J1770" s="24" t="str">
        <f aca="false">IF(A1770="","",DATE(YEAR(A1770),MONTH(A1770),1))</f>
        <v/>
      </c>
      <c r="K1770" s="23" t="str">
        <f aca="false">IF(A1770="","",IF(G1770&lt;&gt;"",G1770,IFERROR(INDEX(Accounts!$D$2:$D$40,MATCH(B1770,Accounts!$A$2:$A$40,0)),"Household")))</f>
        <v/>
      </c>
      <c r="L1770" s="25" t="str">
        <f aca="false">IF(F1770="","",SUMIFS($D$2:$D$3001,$F$2:$F$3001,F1770))</f>
        <v/>
      </c>
      <c r="M1770" s="23" t="str">
        <f aca="false">IF(A1770="","",IF(E1770="","Uncategorized",IF(I1770="Unknown","Unknown category",IF(AND(I1770="Transfer",F1770=""),"Transfer needs ID",IF(AND(F1770&lt;&gt;"",ABS(N(L1770))&gt;0.009),"Unmatched transfer",IF(AND(LEFT(E1770,6)="Rental",K1770="Household"),"Rental row needs property",""))))))</f>
        <v/>
      </c>
    </row>
    <row r="1771" customFormat="false" ht="15" hidden="false" customHeight="false" outlineLevel="0" collapsed="false">
      <c r="A1771" s="21"/>
      <c r="D1771" s="22"/>
      <c r="I1771" s="23" t="str">
        <f aca="false">IF(E1771="","",IFERROR(INDEX(Categories!$A$2:$A$200,MATCH(E1771,Categories!$B$2:$B$200,0)),"Unknown"))</f>
        <v/>
      </c>
      <c r="J1771" s="24" t="str">
        <f aca="false">IF(A1771="","",DATE(YEAR(A1771),MONTH(A1771),1))</f>
        <v/>
      </c>
      <c r="K1771" s="23" t="str">
        <f aca="false">IF(A1771="","",IF(G1771&lt;&gt;"",G1771,IFERROR(INDEX(Accounts!$D$2:$D$40,MATCH(B1771,Accounts!$A$2:$A$40,0)),"Household")))</f>
        <v/>
      </c>
      <c r="L1771" s="25" t="str">
        <f aca="false">IF(F1771="","",SUMIFS($D$2:$D$3001,$F$2:$F$3001,F1771))</f>
        <v/>
      </c>
      <c r="M1771" s="23" t="str">
        <f aca="false">IF(A1771="","",IF(E1771="","Uncategorized",IF(I1771="Unknown","Unknown category",IF(AND(I1771="Transfer",F1771=""),"Transfer needs ID",IF(AND(F1771&lt;&gt;"",ABS(N(L1771))&gt;0.009),"Unmatched transfer",IF(AND(LEFT(E1771,6)="Rental",K1771="Household"),"Rental row needs property",""))))))</f>
        <v/>
      </c>
    </row>
    <row r="1772" customFormat="false" ht="15" hidden="false" customHeight="false" outlineLevel="0" collapsed="false">
      <c r="A1772" s="21"/>
      <c r="D1772" s="22"/>
      <c r="I1772" s="23" t="str">
        <f aca="false">IF(E1772="","",IFERROR(INDEX(Categories!$A$2:$A$200,MATCH(E1772,Categories!$B$2:$B$200,0)),"Unknown"))</f>
        <v/>
      </c>
      <c r="J1772" s="24" t="str">
        <f aca="false">IF(A1772="","",DATE(YEAR(A1772),MONTH(A1772),1))</f>
        <v/>
      </c>
      <c r="K1772" s="23" t="str">
        <f aca="false">IF(A1772="","",IF(G1772&lt;&gt;"",G1772,IFERROR(INDEX(Accounts!$D$2:$D$40,MATCH(B1772,Accounts!$A$2:$A$40,0)),"Household")))</f>
        <v/>
      </c>
      <c r="L1772" s="25" t="str">
        <f aca="false">IF(F1772="","",SUMIFS($D$2:$D$3001,$F$2:$F$3001,F1772))</f>
        <v/>
      </c>
      <c r="M1772" s="23" t="str">
        <f aca="false">IF(A1772="","",IF(E1772="","Uncategorized",IF(I1772="Unknown","Unknown category",IF(AND(I1772="Transfer",F1772=""),"Transfer needs ID",IF(AND(F1772&lt;&gt;"",ABS(N(L1772))&gt;0.009),"Unmatched transfer",IF(AND(LEFT(E1772,6)="Rental",K1772="Household"),"Rental row needs property",""))))))</f>
        <v/>
      </c>
    </row>
    <row r="1773" customFormat="false" ht="15" hidden="false" customHeight="false" outlineLevel="0" collapsed="false">
      <c r="A1773" s="21"/>
      <c r="D1773" s="22"/>
      <c r="I1773" s="23" t="str">
        <f aca="false">IF(E1773="","",IFERROR(INDEX(Categories!$A$2:$A$200,MATCH(E1773,Categories!$B$2:$B$200,0)),"Unknown"))</f>
        <v/>
      </c>
      <c r="J1773" s="24" t="str">
        <f aca="false">IF(A1773="","",DATE(YEAR(A1773),MONTH(A1773),1))</f>
        <v/>
      </c>
      <c r="K1773" s="23" t="str">
        <f aca="false">IF(A1773="","",IF(G1773&lt;&gt;"",G1773,IFERROR(INDEX(Accounts!$D$2:$D$40,MATCH(B1773,Accounts!$A$2:$A$40,0)),"Household")))</f>
        <v/>
      </c>
      <c r="L1773" s="25" t="str">
        <f aca="false">IF(F1773="","",SUMIFS($D$2:$D$3001,$F$2:$F$3001,F1773))</f>
        <v/>
      </c>
      <c r="M1773" s="23" t="str">
        <f aca="false">IF(A1773="","",IF(E1773="","Uncategorized",IF(I1773="Unknown","Unknown category",IF(AND(I1773="Transfer",F1773=""),"Transfer needs ID",IF(AND(F1773&lt;&gt;"",ABS(N(L1773))&gt;0.009),"Unmatched transfer",IF(AND(LEFT(E1773,6)="Rental",K1773="Household"),"Rental row needs property",""))))))</f>
        <v/>
      </c>
    </row>
    <row r="1774" customFormat="false" ht="15" hidden="false" customHeight="false" outlineLevel="0" collapsed="false">
      <c r="A1774" s="21"/>
      <c r="D1774" s="22"/>
      <c r="I1774" s="23" t="str">
        <f aca="false">IF(E1774="","",IFERROR(INDEX(Categories!$A$2:$A$200,MATCH(E1774,Categories!$B$2:$B$200,0)),"Unknown"))</f>
        <v/>
      </c>
      <c r="J1774" s="24" t="str">
        <f aca="false">IF(A1774="","",DATE(YEAR(A1774),MONTH(A1774),1))</f>
        <v/>
      </c>
      <c r="K1774" s="23" t="str">
        <f aca="false">IF(A1774="","",IF(G1774&lt;&gt;"",G1774,IFERROR(INDEX(Accounts!$D$2:$D$40,MATCH(B1774,Accounts!$A$2:$A$40,0)),"Household")))</f>
        <v/>
      </c>
      <c r="L1774" s="25" t="str">
        <f aca="false">IF(F1774="","",SUMIFS($D$2:$D$3001,$F$2:$F$3001,F1774))</f>
        <v/>
      </c>
      <c r="M1774" s="23" t="str">
        <f aca="false">IF(A1774="","",IF(E1774="","Uncategorized",IF(I1774="Unknown","Unknown category",IF(AND(I1774="Transfer",F1774=""),"Transfer needs ID",IF(AND(F1774&lt;&gt;"",ABS(N(L1774))&gt;0.009),"Unmatched transfer",IF(AND(LEFT(E1774,6)="Rental",K1774="Household"),"Rental row needs property",""))))))</f>
        <v/>
      </c>
    </row>
    <row r="1775" customFormat="false" ht="15" hidden="false" customHeight="false" outlineLevel="0" collapsed="false">
      <c r="A1775" s="21"/>
      <c r="D1775" s="22"/>
      <c r="I1775" s="23" t="str">
        <f aca="false">IF(E1775="","",IFERROR(INDEX(Categories!$A$2:$A$200,MATCH(E1775,Categories!$B$2:$B$200,0)),"Unknown"))</f>
        <v/>
      </c>
      <c r="J1775" s="24" t="str">
        <f aca="false">IF(A1775="","",DATE(YEAR(A1775),MONTH(A1775),1))</f>
        <v/>
      </c>
      <c r="K1775" s="23" t="str">
        <f aca="false">IF(A1775="","",IF(G1775&lt;&gt;"",G1775,IFERROR(INDEX(Accounts!$D$2:$D$40,MATCH(B1775,Accounts!$A$2:$A$40,0)),"Household")))</f>
        <v/>
      </c>
      <c r="L1775" s="25" t="str">
        <f aca="false">IF(F1775="","",SUMIFS($D$2:$D$3001,$F$2:$F$3001,F1775))</f>
        <v/>
      </c>
      <c r="M1775" s="23" t="str">
        <f aca="false">IF(A1775="","",IF(E1775="","Uncategorized",IF(I1775="Unknown","Unknown category",IF(AND(I1775="Transfer",F1775=""),"Transfer needs ID",IF(AND(F1775&lt;&gt;"",ABS(N(L1775))&gt;0.009),"Unmatched transfer",IF(AND(LEFT(E1775,6)="Rental",K1775="Household"),"Rental row needs property",""))))))</f>
        <v/>
      </c>
    </row>
    <row r="1776" customFormat="false" ht="15" hidden="false" customHeight="false" outlineLevel="0" collapsed="false">
      <c r="A1776" s="21"/>
      <c r="D1776" s="22"/>
      <c r="I1776" s="23" t="str">
        <f aca="false">IF(E1776="","",IFERROR(INDEX(Categories!$A$2:$A$200,MATCH(E1776,Categories!$B$2:$B$200,0)),"Unknown"))</f>
        <v/>
      </c>
      <c r="J1776" s="24" t="str">
        <f aca="false">IF(A1776="","",DATE(YEAR(A1776),MONTH(A1776),1))</f>
        <v/>
      </c>
      <c r="K1776" s="23" t="str">
        <f aca="false">IF(A1776="","",IF(G1776&lt;&gt;"",G1776,IFERROR(INDEX(Accounts!$D$2:$D$40,MATCH(B1776,Accounts!$A$2:$A$40,0)),"Household")))</f>
        <v/>
      </c>
      <c r="L1776" s="25" t="str">
        <f aca="false">IF(F1776="","",SUMIFS($D$2:$D$3001,$F$2:$F$3001,F1776))</f>
        <v/>
      </c>
      <c r="M1776" s="23" t="str">
        <f aca="false">IF(A1776="","",IF(E1776="","Uncategorized",IF(I1776="Unknown","Unknown category",IF(AND(I1776="Transfer",F1776=""),"Transfer needs ID",IF(AND(F1776&lt;&gt;"",ABS(N(L1776))&gt;0.009),"Unmatched transfer",IF(AND(LEFT(E1776,6)="Rental",K1776="Household"),"Rental row needs property",""))))))</f>
        <v/>
      </c>
    </row>
    <row r="1777" customFormat="false" ht="15" hidden="false" customHeight="false" outlineLevel="0" collapsed="false">
      <c r="A1777" s="21"/>
      <c r="D1777" s="22"/>
      <c r="I1777" s="23" t="str">
        <f aca="false">IF(E1777="","",IFERROR(INDEX(Categories!$A$2:$A$200,MATCH(E1777,Categories!$B$2:$B$200,0)),"Unknown"))</f>
        <v/>
      </c>
      <c r="J1777" s="24" t="str">
        <f aca="false">IF(A1777="","",DATE(YEAR(A1777),MONTH(A1777),1))</f>
        <v/>
      </c>
      <c r="K1777" s="23" t="str">
        <f aca="false">IF(A1777="","",IF(G1777&lt;&gt;"",G1777,IFERROR(INDEX(Accounts!$D$2:$D$40,MATCH(B1777,Accounts!$A$2:$A$40,0)),"Household")))</f>
        <v/>
      </c>
      <c r="L1777" s="25" t="str">
        <f aca="false">IF(F1777="","",SUMIFS($D$2:$D$3001,$F$2:$F$3001,F1777))</f>
        <v/>
      </c>
      <c r="M1777" s="23" t="str">
        <f aca="false">IF(A1777="","",IF(E1777="","Uncategorized",IF(I1777="Unknown","Unknown category",IF(AND(I1777="Transfer",F1777=""),"Transfer needs ID",IF(AND(F1777&lt;&gt;"",ABS(N(L1777))&gt;0.009),"Unmatched transfer",IF(AND(LEFT(E1777,6)="Rental",K1777="Household"),"Rental row needs property",""))))))</f>
        <v/>
      </c>
    </row>
    <row r="1778" customFormat="false" ht="15" hidden="false" customHeight="false" outlineLevel="0" collapsed="false">
      <c r="A1778" s="21"/>
      <c r="D1778" s="22"/>
      <c r="I1778" s="23" t="str">
        <f aca="false">IF(E1778="","",IFERROR(INDEX(Categories!$A$2:$A$200,MATCH(E1778,Categories!$B$2:$B$200,0)),"Unknown"))</f>
        <v/>
      </c>
      <c r="J1778" s="24" t="str">
        <f aca="false">IF(A1778="","",DATE(YEAR(A1778),MONTH(A1778),1))</f>
        <v/>
      </c>
      <c r="K1778" s="23" t="str">
        <f aca="false">IF(A1778="","",IF(G1778&lt;&gt;"",G1778,IFERROR(INDEX(Accounts!$D$2:$D$40,MATCH(B1778,Accounts!$A$2:$A$40,0)),"Household")))</f>
        <v/>
      </c>
      <c r="L1778" s="25" t="str">
        <f aca="false">IF(F1778="","",SUMIFS($D$2:$D$3001,$F$2:$F$3001,F1778))</f>
        <v/>
      </c>
      <c r="M1778" s="23" t="str">
        <f aca="false">IF(A1778="","",IF(E1778="","Uncategorized",IF(I1778="Unknown","Unknown category",IF(AND(I1778="Transfer",F1778=""),"Transfer needs ID",IF(AND(F1778&lt;&gt;"",ABS(N(L1778))&gt;0.009),"Unmatched transfer",IF(AND(LEFT(E1778,6)="Rental",K1778="Household"),"Rental row needs property",""))))))</f>
        <v/>
      </c>
    </row>
    <row r="1779" customFormat="false" ht="15" hidden="false" customHeight="false" outlineLevel="0" collapsed="false">
      <c r="A1779" s="21"/>
      <c r="D1779" s="22"/>
      <c r="I1779" s="23" t="str">
        <f aca="false">IF(E1779="","",IFERROR(INDEX(Categories!$A$2:$A$200,MATCH(E1779,Categories!$B$2:$B$200,0)),"Unknown"))</f>
        <v/>
      </c>
      <c r="J1779" s="24" t="str">
        <f aca="false">IF(A1779="","",DATE(YEAR(A1779),MONTH(A1779),1))</f>
        <v/>
      </c>
      <c r="K1779" s="23" t="str">
        <f aca="false">IF(A1779="","",IF(G1779&lt;&gt;"",G1779,IFERROR(INDEX(Accounts!$D$2:$D$40,MATCH(B1779,Accounts!$A$2:$A$40,0)),"Household")))</f>
        <v/>
      </c>
      <c r="L1779" s="25" t="str">
        <f aca="false">IF(F1779="","",SUMIFS($D$2:$D$3001,$F$2:$F$3001,F1779))</f>
        <v/>
      </c>
      <c r="M1779" s="23" t="str">
        <f aca="false">IF(A1779="","",IF(E1779="","Uncategorized",IF(I1779="Unknown","Unknown category",IF(AND(I1779="Transfer",F1779=""),"Transfer needs ID",IF(AND(F1779&lt;&gt;"",ABS(N(L1779))&gt;0.009),"Unmatched transfer",IF(AND(LEFT(E1779,6)="Rental",K1779="Household"),"Rental row needs property",""))))))</f>
        <v/>
      </c>
    </row>
    <row r="1780" customFormat="false" ht="15" hidden="false" customHeight="false" outlineLevel="0" collapsed="false">
      <c r="A1780" s="21"/>
      <c r="D1780" s="22"/>
      <c r="I1780" s="23" t="str">
        <f aca="false">IF(E1780="","",IFERROR(INDEX(Categories!$A$2:$A$200,MATCH(E1780,Categories!$B$2:$B$200,0)),"Unknown"))</f>
        <v/>
      </c>
      <c r="J1780" s="24" t="str">
        <f aca="false">IF(A1780="","",DATE(YEAR(A1780),MONTH(A1780),1))</f>
        <v/>
      </c>
      <c r="K1780" s="23" t="str">
        <f aca="false">IF(A1780="","",IF(G1780&lt;&gt;"",G1780,IFERROR(INDEX(Accounts!$D$2:$D$40,MATCH(B1780,Accounts!$A$2:$A$40,0)),"Household")))</f>
        <v/>
      </c>
      <c r="L1780" s="25" t="str">
        <f aca="false">IF(F1780="","",SUMIFS($D$2:$D$3001,$F$2:$F$3001,F1780))</f>
        <v/>
      </c>
      <c r="M1780" s="23" t="str">
        <f aca="false">IF(A1780="","",IF(E1780="","Uncategorized",IF(I1780="Unknown","Unknown category",IF(AND(I1780="Transfer",F1780=""),"Transfer needs ID",IF(AND(F1780&lt;&gt;"",ABS(N(L1780))&gt;0.009),"Unmatched transfer",IF(AND(LEFT(E1780,6)="Rental",K1780="Household"),"Rental row needs property",""))))))</f>
        <v/>
      </c>
    </row>
    <row r="1781" customFormat="false" ht="15" hidden="false" customHeight="false" outlineLevel="0" collapsed="false">
      <c r="A1781" s="21"/>
      <c r="D1781" s="22"/>
      <c r="I1781" s="23" t="str">
        <f aca="false">IF(E1781="","",IFERROR(INDEX(Categories!$A$2:$A$200,MATCH(E1781,Categories!$B$2:$B$200,0)),"Unknown"))</f>
        <v/>
      </c>
      <c r="J1781" s="24" t="str">
        <f aca="false">IF(A1781="","",DATE(YEAR(A1781),MONTH(A1781),1))</f>
        <v/>
      </c>
      <c r="K1781" s="23" t="str">
        <f aca="false">IF(A1781="","",IF(G1781&lt;&gt;"",G1781,IFERROR(INDEX(Accounts!$D$2:$D$40,MATCH(B1781,Accounts!$A$2:$A$40,0)),"Household")))</f>
        <v/>
      </c>
      <c r="L1781" s="25" t="str">
        <f aca="false">IF(F1781="","",SUMIFS($D$2:$D$3001,$F$2:$F$3001,F1781))</f>
        <v/>
      </c>
      <c r="M1781" s="23" t="str">
        <f aca="false">IF(A1781="","",IF(E1781="","Uncategorized",IF(I1781="Unknown","Unknown category",IF(AND(I1781="Transfer",F1781=""),"Transfer needs ID",IF(AND(F1781&lt;&gt;"",ABS(N(L1781))&gt;0.009),"Unmatched transfer",IF(AND(LEFT(E1781,6)="Rental",K1781="Household"),"Rental row needs property",""))))))</f>
        <v/>
      </c>
    </row>
    <row r="1782" customFormat="false" ht="15" hidden="false" customHeight="false" outlineLevel="0" collapsed="false">
      <c r="A1782" s="21"/>
      <c r="D1782" s="22"/>
      <c r="I1782" s="23" t="str">
        <f aca="false">IF(E1782="","",IFERROR(INDEX(Categories!$A$2:$A$200,MATCH(E1782,Categories!$B$2:$B$200,0)),"Unknown"))</f>
        <v/>
      </c>
      <c r="J1782" s="24" t="str">
        <f aca="false">IF(A1782="","",DATE(YEAR(A1782),MONTH(A1782),1))</f>
        <v/>
      </c>
      <c r="K1782" s="23" t="str">
        <f aca="false">IF(A1782="","",IF(G1782&lt;&gt;"",G1782,IFERROR(INDEX(Accounts!$D$2:$D$40,MATCH(B1782,Accounts!$A$2:$A$40,0)),"Household")))</f>
        <v/>
      </c>
      <c r="L1782" s="25" t="str">
        <f aca="false">IF(F1782="","",SUMIFS($D$2:$D$3001,$F$2:$F$3001,F1782))</f>
        <v/>
      </c>
      <c r="M1782" s="23" t="str">
        <f aca="false">IF(A1782="","",IF(E1782="","Uncategorized",IF(I1782="Unknown","Unknown category",IF(AND(I1782="Transfer",F1782=""),"Transfer needs ID",IF(AND(F1782&lt;&gt;"",ABS(N(L1782))&gt;0.009),"Unmatched transfer",IF(AND(LEFT(E1782,6)="Rental",K1782="Household"),"Rental row needs property",""))))))</f>
        <v/>
      </c>
    </row>
    <row r="1783" customFormat="false" ht="15" hidden="false" customHeight="false" outlineLevel="0" collapsed="false">
      <c r="A1783" s="21"/>
      <c r="D1783" s="22"/>
      <c r="I1783" s="23" t="str">
        <f aca="false">IF(E1783="","",IFERROR(INDEX(Categories!$A$2:$A$200,MATCH(E1783,Categories!$B$2:$B$200,0)),"Unknown"))</f>
        <v/>
      </c>
      <c r="J1783" s="24" t="str">
        <f aca="false">IF(A1783="","",DATE(YEAR(A1783),MONTH(A1783),1))</f>
        <v/>
      </c>
      <c r="K1783" s="23" t="str">
        <f aca="false">IF(A1783="","",IF(G1783&lt;&gt;"",G1783,IFERROR(INDEX(Accounts!$D$2:$D$40,MATCH(B1783,Accounts!$A$2:$A$40,0)),"Household")))</f>
        <v/>
      </c>
      <c r="L1783" s="25" t="str">
        <f aca="false">IF(F1783="","",SUMIFS($D$2:$D$3001,$F$2:$F$3001,F1783))</f>
        <v/>
      </c>
      <c r="M1783" s="23" t="str">
        <f aca="false">IF(A1783="","",IF(E1783="","Uncategorized",IF(I1783="Unknown","Unknown category",IF(AND(I1783="Transfer",F1783=""),"Transfer needs ID",IF(AND(F1783&lt;&gt;"",ABS(N(L1783))&gt;0.009),"Unmatched transfer",IF(AND(LEFT(E1783,6)="Rental",K1783="Household"),"Rental row needs property",""))))))</f>
        <v/>
      </c>
    </row>
    <row r="1784" customFormat="false" ht="15" hidden="false" customHeight="false" outlineLevel="0" collapsed="false">
      <c r="A1784" s="21"/>
      <c r="D1784" s="22"/>
      <c r="I1784" s="23" t="str">
        <f aca="false">IF(E1784="","",IFERROR(INDEX(Categories!$A$2:$A$200,MATCH(E1784,Categories!$B$2:$B$200,0)),"Unknown"))</f>
        <v/>
      </c>
      <c r="J1784" s="24" t="str">
        <f aca="false">IF(A1784="","",DATE(YEAR(A1784),MONTH(A1784),1))</f>
        <v/>
      </c>
      <c r="K1784" s="23" t="str">
        <f aca="false">IF(A1784="","",IF(G1784&lt;&gt;"",G1784,IFERROR(INDEX(Accounts!$D$2:$D$40,MATCH(B1784,Accounts!$A$2:$A$40,0)),"Household")))</f>
        <v/>
      </c>
      <c r="L1784" s="25" t="str">
        <f aca="false">IF(F1784="","",SUMIFS($D$2:$D$3001,$F$2:$F$3001,F1784))</f>
        <v/>
      </c>
      <c r="M1784" s="23" t="str">
        <f aca="false">IF(A1784="","",IF(E1784="","Uncategorized",IF(I1784="Unknown","Unknown category",IF(AND(I1784="Transfer",F1784=""),"Transfer needs ID",IF(AND(F1784&lt;&gt;"",ABS(N(L1784))&gt;0.009),"Unmatched transfer",IF(AND(LEFT(E1784,6)="Rental",K1784="Household"),"Rental row needs property",""))))))</f>
        <v/>
      </c>
    </row>
    <row r="1785" customFormat="false" ht="15" hidden="false" customHeight="false" outlineLevel="0" collapsed="false">
      <c r="A1785" s="21"/>
      <c r="D1785" s="22"/>
      <c r="I1785" s="23" t="str">
        <f aca="false">IF(E1785="","",IFERROR(INDEX(Categories!$A$2:$A$200,MATCH(E1785,Categories!$B$2:$B$200,0)),"Unknown"))</f>
        <v/>
      </c>
      <c r="J1785" s="24" t="str">
        <f aca="false">IF(A1785="","",DATE(YEAR(A1785),MONTH(A1785),1))</f>
        <v/>
      </c>
      <c r="K1785" s="23" t="str">
        <f aca="false">IF(A1785="","",IF(G1785&lt;&gt;"",G1785,IFERROR(INDEX(Accounts!$D$2:$D$40,MATCH(B1785,Accounts!$A$2:$A$40,0)),"Household")))</f>
        <v/>
      </c>
      <c r="L1785" s="25" t="str">
        <f aca="false">IF(F1785="","",SUMIFS($D$2:$D$3001,$F$2:$F$3001,F1785))</f>
        <v/>
      </c>
      <c r="M1785" s="23" t="str">
        <f aca="false">IF(A1785="","",IF(E1785="","Uncategorized",IF(I1785="Unknown","Unknown category",IF(AND(I1785="Transfer",F1785=""),"Transfer needs ID",IF(AND(F1785&lt;&gt;"",ABS(N(L1785))&gt;0.009),"Unmatched transfer",IF(AND(LEFT(E1785,6)="Rental",K1785="Household"),"Rental row needs property",""))))))</f>
        <v/>
      </c>
    </row>
    <row r="1786" customFormat="false" ht="15" hidden="false" customHeight="false" outlineLevel="0" collapsed="false">
      <c r="A1786" s="21"/>
      <c r="D1786" s="22"/>
      <c r="I1786" s="23" t="str">
        <f aca="false">IF(E1786="","",IFERROR(INDEX(Categories!$A$2:$A$200,MATCH(E1786,Categories!$B$2:$B$200,0)),"Unknown"))</f>
        <v/>
      </c>
      <c r="J1786" s="24" t="str">
        <f aca="false">IF(A1786="","",DATE(YEAR(A1786),MONTH(A1786),1))</f>
        <v/>
      </c>
      <c r="K1786" s="23" t="str">
        <f aca="false">IF(A1786="","",IF(G1786&lt;&gt;"",G1786,IFERROR(INDEX(Accounts!$D$2:$D$40,MATCH(B1786,Accounts!$A$2:$A$40,0)),"Household")))</f>
        <v/>
      </c>
      <c r="L1786" s="25" t="str">
        <f aca="false">IF(F1786="","",SUMIFS($D$2:$D$3001,$F$2:$F$3001,F1786))</f>
        <v/>
      </c>
      <c r="M1786" s="23" t="str">
        <f aca="false">IF(A1786="","",IF(E1786="","Uncategorized",IF(I1786="Unknown","Unknown category",IF(AND(I1786="Transfer",F1786=""),"Transfer needs ID",IF(AND(F1786&lt;&gt;"",ABS(N(L1786))&gt;0.009),"Unmatched transfer",IF(AND(LEFT(E1786,6)="Rental",K1786="Household"),"Rental row needs property",""))))))</f>
        <v/>
      </c>
    </row>
    <row r="1787" customFormat="false" ht="15" hidden="false" customHeight="false" outlineLevel="0" collapsed="false">
      <c r="A1787" s="21"/>
      <c r="D1787" s="22"/>
      <c r="I1787" s="23" t="str">
        <f aca="false">IF(E1787="","",IFERROR(INDEX(Categories!$A$2:$A$200,MATCH(E1787,Categories!$B$2:$B$200,0)),"Unknown"))</f>
        <v/>
      </c>
      <c r="J1787" s="24" t="str">
        <f aca="false">IF(A1787="","",DATE(YEAR(A1787),MONTH(A1787),1))</f>
        <v/>
      </c>
      <c r="K1787" s="23" t="str">
        <f aca="false">IF(A1787="","",IF(G1787&lt;&gt;"",G1787,IFERROR(INDEX(Accounts!$D$2:$D$40,MATCH(B1787,Accounts!$A$2:$A$40,0)),"Household")))</f>
        <v/>
      </c>
      <c r="L1787" s="25" t="str">
        <f aca="false">IF(F1787="","",SUMIFS($D$2:$D$3001,$F$2:$F$3001,F1787))</f>
        <v/>
      </c>
      <c r="M1787" s="23" t="str">
        <f aca="false">IF(A1787="","",IF(E1787="","Uncategorized",IF(I1787="Unknown","Unknown category",IF(AND(I1787="Transfer",F1787=""),"Transfer needs ID",IF(AND(F1787&lt;&gt;"",ABS(N(L1787))&gt;0.009),"Unmatched transfer",IF(AND(LEFT(E1787,6)="Rental",K1787="Household"),"Rental row needs property",""))))))</f>
        <v/>
      </c>
    </row>
    <row r="1788" customFormat="false" ht="15" hidden="false" customHeight="false" outlineLevel="0" collapsed="false">
      <c r="A1788" s="21"/>
      <c r="D1788" s="22"/>
      <c r="I1788" s="23" t="str">
        <f aca="false">IF(E1788="","",IFERROR(INDEX(Categories!$A$2:$A$200,MATCH(E1788,Categories!$B$2:$B$200,0)),"Unknown"))</f>
        <v/>
      </c>
      <c r="J1788" s="24" t="str">
        <f aca="false">IF(A1788="","",DATE(YEAR(A1788),MONTH(A1788),1))</f>
        <v/>
      </c>
      <c r="K1788" s="23" t="str">
        <f aca="false">IF(A1788="","",IF(G1788&lt;&gt;"",G1788,IFERROR(INDEX(Accounts!$D$2:$D$40,MATCH(B1788,Accounts!$A$2:$A$40,0)),"Household")))</f>
        <v/>
      </c>
      <c r="L1788" s="25" t="str">
        <f aca="false">IF(F1788="","",SUMIFS($D$2:$D$3001,$F$2:$F$3001,F1788))</f>
        <v/>
      </c>
      <c r="M1788" s="23" t="str">
        <f aca="false">IF(A1788="","",IF(E1788="","Uncategorized",IF(I1788="Unknown","Unknown category",IF(AND(I1788="Transfer",F1788=""),"Transfer needs ID",IF(AND(F1788&lt;&gt;"",ABS(N(L1788))&gt;0.009),"Unmatched transfer",IF(AND(LEFT(E1788,6)="Rental",K1788="Household"),"Rental row needs property",""))))))</f>
        <v/>
      </c>
    </row>
    <row r="1789" customFormat="false" ht="15" hidden="false" customHeight="false" outlineLevel="0" collapsed="false">
      <c r="A1789" s="21"/>
      <c r="D1789" s="22"/>
      <c r="I1789" s="23" t="str">
        <f aca="false">IF(E1789="","",IFERROR(INDEX(Categories!$A$2:$A$200,MATCH(E1789,Categories!$B$2:$B$200,0)),"Unknown"))</f>
        <v/>
      </c>
      <c r="J1789" s="24" t="str">
        <f aca="false">IF(A1789="","",DATE(YEAR(A1789),MONTH(A1789),1))</f>
        <v/>
      </c>
      <c r="K1789" s="23" t="str">
        <f aca="false">IF(A1789="","",IF(G1789&lt;&gt;"",G1789,IFERROR(INDEX(Accounts!$D$2:$D$40,MATCH(B1789,Accounts!$A$2:$A$40,0)),"Household")))</f>
        <v/>
      </c>
      <c r="L1789" s="25" t="str">
        <f aca="false">IF(F1789="","",SUMIFS($D$2:$D$3001,$F$2:$F$3001,F1789))</f>
        <v/>
      </c>
      <c r="M1789" s="23" t="str">
        <f aca="false">IF(A1789="","",IF(E1789="","Uncategorized",IF(I1789="Unknown","Unknown category",IF(AND(I1789="Transfer",F1789=""),"Transfer needs ID",IF(AND(F1789&lt;&gt;"",ABS(N(L1789))&gt;0.009),"Unmatched transfer",IF(AND(LEFT(E1789,6)="Rental",K1789="Household"),"Rental row needs property",""))))))</f>
        <v/>
      </c>
    </row>
    <row r="1790" customFormat="false" ht="15" hidden="false" customHeight="false" outlineLevel="0" collapsed="false">
      <c r="A1790" s="21"/>
      <c r="D1790" s="22"/>
      <c r="I1790" s="23" t="str">
        <f aca="false">IF(E1790="","",IFERROR(INDEX(Categories!$A$2:$A$200,MATCH(E1790,Categories!$B$2:$B$200,0)),"Unknown"))</f>
        <v/>
      </c>
      <c r="J1790" s="24" t="str">
        <f aca="false">IF(A1790="","",DATE(YEAR(A1790),MONTH(A1790),1))</f>
        <v/>
      </c>
      <c r="K1790" s="23" t="str">
        <f aca="false">IF(A1790="","",IF(G1790&lt;&gt;"",G1790,IFERROR(INDEX(Accounts!$D$2:$D$40,MATCH(B1790,Accounts!$A$2:$A$40,0)),"Household")))</f>
        <v/>
      </c>
      <c r="L1790" s="25" t="str">
        <f aca="false">IF(F1790="","",SUMIFS($D$2:$D$3001,$F$2:$F$3001,F1790))</f>
        <v/>
      </c>
      <c r="M1790" s="23" t="str">
        <f aca="false">IF(A1790="","",IF(E1790="","Uncategorized",IF(I1790="Unknown","Unknown category",IF(AND(I1790="Transfer",F1790=""),"Transfer needs ID",IF(AND(F1790&lt;&gt;"",ABS(N(L1790))&gt;0.009),"Unmatched transfer",IF(AND(LEFT(E1790,6)="Rental",K1790="Household"),"Rental row needs property",""))))))</f>
        <v/>
      </c>
    </row>
    <row r="1791" customFormat="false" ht="15" hidden="false" customHeight="false" outlineLevel="0" collapsed="false">
      <c r="A1791" s="21"/>
      <c r="D1791" s="22"/>
      <c r="I1791" s="23" t="str">
        <f aca="false">IF(E1791="","",IFERROR(INDEX(Categories!$A$2:$A$200,MATCH(E1791,Categories!$B$2:$B$200,0)),"Unknown"))</f>
        <v/>
      </c>
      <c r="J1791" s="24" t="str">
        <f aca="false">IF(A1791="","",DATE(YEAR(A1791),MONTH(A1791),1))</f>
        <v/>
      </c>
      <c r="K1791" s="23" t="str">
        <f aca="false">IF(A1791="","",IF(G1791&lt;&gt;"",G1791,IFERROR(INDEX(Accounts!$D$2:$D$40,MATCH(B1791,Accounts!$A$2:$A$40,0)),"Household")))</f>
        <v/>
      </c>
      <c r="L1791" s="25" t="str">
        <f aca="false">IF(F1791="","",SUMIFS($D$2:$D$3001,$F$2:$F$3001,F1791))</f>
        <v/>
      </c>
      <c r="M1791" s="23" t="str">
        <f aca="false">IF(A1791="","",IF(E1791="","Uncategorized",IF(I1791="Unknown","Unknown category",IF(AND(I1791="Transfer",F1791=""),"Transfer needs ID",IF(AND(F1791&lt;&gt;"",ABS(N(L1791))&gt;0.009),"Unmatched transfer",IF(AND(LEFT(E1791,6)="Rental",K1791="Household"),"Rental row needs property",""))))))</f>
        <v/>
      </c>
    </row>
    <row r="1792" customFormat="false" ht="15" hidden="false" customHeight="false" outlineLevel="0" collapsed="false">
      <c r="A1792" s="21"/>
      <c r="D1792" s="22"/>
      <c r="I1792" s="23" t="str">
        <f aca="false">IF(E1792="","",IFERROR(INDEX(Categories!$A$2:$A$200,MATCH(E1792,Categories!$B$2:$B$200,0)),"Unknown"))</f>
        <v/>
      </c>
      <c r="J1792" s="24" t="str">
        <f aca="false">IF(A1792="","",DATE(YEAR(A1792),MONTH(A1792),1))</f>
        <v/>
      </c>
      <c r="K1792" s="23" t="str">
        <f aca="false">IF(A1792="","",IF(G1792&lt;&gt;"",G1792,IFERROR(INDEX(Accounts!$D$2:$D$40,MATCH(B1792,Accounts!$A$2:$A$40,0)),"Household")))</f>
        <v/>
      </c>
      <c r="L1792" s="25" t="str">
        <f aca="false">IF(F1792="","",SUMIFS($D$2:$D$3001,$F$2:$F$3001,F1792))</f>
        <v/>
      </c>
      <c r="M1792" s="23" t="str">
        <f aca="false">IF(A1792="","",IF(E1792="","Uncategorized",IF(I1792="Unknown","Unknown category",IF(AND(I1792="Transfer",F1792=""),"Transfer needs ID",IF(AND(F1792&lt;&gt;"",ABS(N(L1792))&gt;0.009),"Unmatched transfer",IF(AND(LEFT(E1792,6)="Rental",K1792="Household"),"Rental row needs property",""))))))</f>
        <v/>
      </c>
    </row>
    <row r="1793" customFormat="false" ht="15" hidden="false" customHeight="false" outlineLevel="0" collapsed="false">
      <c r="A1793" s="21"/>
      <c r="D1793" s="22"/>
      <c r="I1793" s="23" t="str">
        <f aca="false">IF(E1793="","",IFERROR(INDEX(Categories!$A$2:$A$200,MATCH(E1793,Categories!$B$2:$B$200,0)),"Unknown"))</f>
        <v/>
      </c>
      <c r="J1793" s="24" t="str">
        <f aca="false">IF(A1793="","",DATE(YEAR(A1793),MONTH(A1793),1))</f>
        <v/>
      </c>
      <c r="K1793" s="23" t="str">
        <f aca="false">IF(A1793="","",IF(G1793&lt;&gt;"",G1793,IFERROR(INDEX(Accounts!$D$2:$D$40,MATCH(B1793,Accounts!$A$2:$A$40,0)),"Household")))</f>
        <v/>
      </c>
      <c r="L1793" s="25" t="str">
        <f aca="false">IF(F1793="","",SUMIFS($D$2:$D$3001,$F$2:$F$3001,F1793))</f>
        <v/>
      </c>
      <c r="M1793" s="23" t="str">
        <f aca="false">IF(A1793="","",IF(E1793="","Uncategorized",IF(I1793="Unknown","Unknown category",IF(AND(I1793="Transfer",F1793=""),"Transfer needs ID",IF(AND(F1793&lt;&gt;"",ABS(N(L1793))&gt;0.009),"Unmatched transfer",IF(AND(LEFT(E1793,6)="Rental",K1793="Household"),"Rental row needs property",""))))))</f>
        <v/>
      </c>
    </row>
    <row r="1794" customFormat="false" ht="15" hidden="false" customHeight="false" outlineLevel="0" collapsed="false">
      <c r="A1794" s="21"/>
      <c r="D1794" s="22"/>
      <c r="I1794" s="23" t="str">
        <f aca="false">IF(E1794="","",IFERROR(INDEX(Categories!$A$2:$A$200,MATCH(E1794,Categories!$B$2:$B$200,0)),"Unknown"))</f>
        <v/>
      </c>
      <c r="J1794" s="24" t="str">
        <f aca="false">IF(A1794="","",DATE(YEAR(A1794),MONTH(A1794),1))</f>
        <v/>
      </c>
      <c r="K1794" s="23" t="str">
        <f aca="false">IF(A1794="","",IF(G1794&lt;&gt;"",G1794,IFERROR(INDEX(Accounts!$D$2:$D$40,MATCH(B1794,Accounts!$A$2:$A$40,0)),"Household")))</f>
        <v/>
      </c>
      <c r="L1794" s="25" t="str">
        <f aca="false">IF(F1794="","",SUMIFS($D$2:$D$3001,$F$2:$F$3001,F1794))</f>
        <v/>
      </c>
      <c r="M1794" s="23" t="str">
        <f aca="false">IF(A1794="","",IF(E1794="","Uncategorized",IF(I1794="Unknown","Unknown category",IF(AND(I1794="Transfer",F1794=""),"Transfer needs ID",IF(AND(F1794&lt;&gt;"",ABS(N(L1794))&gt;0.009),"Unmatched transfer",IF(AND(LEFT(E1794,6)="Rental",K1794="Household"),"Rental row needs property",""))))))</f>
        <v/>
      </c>
    </row>
    <row r="1795" customFormat="false" ht="15" hidden="false" customHeight="false" outlineLevel="0" collapsed="false">
      <c r="A1795" s="21"/>
      <c r="D1795" s="22"/>
      <c r="I1795" s="23" t="str">
        <f aca="false">IF(E1795="","",IFERROR(INDEX(Categories!$A$2:$A$200,MATCH(E1795,Categories!$B$2:$B$200,0)),"Unknown"))</f>
        <v/>
      </c>
      <c r="J1795" s="24" t="str">
        <f aca="false">IF(A1795="","",DATE(YEAR(A1795),MONTH(A1795),1))</f>
        <v/>
      </c>
      <c r="K1795" s="23" t="str">
        <f aca="false">IF(A1795="","",IF(G1795&lt;&gt;"",G1795,IFERROR(INDEX(Accounts!$D$2:$D$40,MATCH(B1795,Accounts!$A$2:$A$40,0)),"Household")))</f>
        <v/>
      </c>
      <c r="L1795" s="25" t="str">
        <f aca="false">IF(F1795="","",SUMIFS($D$2:$D$3001,$F$2:$F$3001,F1795))</f>
        <v/>
      </c>
      <c r="M1795" s="23" t="str">
        <f aca="false">IF(A1795="","",IF(E1795="","Uncategorized",IF(I1795="Unknown","Unknown category",IF(AND(I1795="Transfer",F1795=""),"Transfer needs ID",IF(AND(F1795&lt;&gt;"",ABS(N(L1795))&gt;0.009),"Unmatched transfer",IF(AND(LEFT(E1795,6)="Rental",K1795="Household"),"Rental row needs property",""))))))</f>
        <v/>
      </c>
    </row>
    <row r="1796" customFormat="false" ht="15" hidden="false" customHeight="false" outlineLevel="0" collapsed="false">
      <c r="A1796" s="21"/>
      <c r="D1796" s="22"/>
      <c r="I1796" s="23" t="str">
        <f aca="false">IF(E1796="","",IFERROR(INDEX(Categories!$A$2:$A$200,MATCH(E1796,Categories!$B$2:$B$200,0)),"Unknown"))</f>
        <v/>
      </c>
      <c r="J1796" s="24" t="str">
        <f aca="false">IF(A1796="","",DATE(YEAR(A1796),MONTH(A1796),1))</f>
        <v/>
      </c>
      <c r="K1796" s="23" t="str">
        <f aca="false">IF(A1796="","",IF(G1796&lt;&gt;"",G1796,IFERROR(INDEX(Accounts!$D$2:$D$40,MATCH(B1796,Accounts!$A$2:$A$40,0)),"Household")))</f>
        <v/>
      </c>
      <c r="L1796" s="25" t="str">
        <f aca="false">IF(F1796="","",SUMIFS($D$2:$D$3001,$F$2:$F$3001,F1796))</f>
        <v/>
      </c>
      <c r="M1796" s="23" t="str">
        <f aca="false">IF(A1796="","",IF(E1796="","Uncategorized",IF(I1796="Unknown","Unknown category",IF(AND(I1796="Transfer",F1796=""),"Transfer needs ID",IF(AND(F1796&lt;&gt;"",ABS(N(L1796))&gt;0.009),"Unmatched transfer",IF(AND(LEFT(E1796,6)="Rental",K1796="Household"),"Rental row needs property",""))))))</f>
        <v/>
      </c>
    </row>
    <row r="1797" customFormat="false" ht="15" hidden="false" customHeight="false" outlineLevel="0" collapsed="false">
      <c r="A1797" s="21"/>
      <c r="D1797" s="22"/>
      <c r="I1797" s="23" t="str">
        <f aca="false">IF(E1797="","",IFERROR(INDEX(Categories!$A$2:$A$200,MATCH(E1797,Categories!$B$2:$B$200,0)),"Unknown"))</f>
        <v/>
      </c>
      <c r="J1797" s="24" t="str">
        <f aca="false">IF(A1797="","",DATE(YEAR(A1797),MONTH(A1797),1))</f>
        <v/>
      </c>
      <c r="K1797" s="23" t="str">
        <f aca="false">IF(A1797="","",IF(G1797&lt;&gt;"",G1797,IFERROR(INDEX(Accounts!$D$2:$D$40,MATCH(B1797,Accounts!$A$2:$A$40,0)),"Household")))</f>
        <v/>
      </c>
      <c r="L1797" s="25" t="str">
        <f aca="false">IF(F1797="","",SUMIFS($D$2:$D$3001,$F$2:$F$3001,F1797))</f>
        <v/>
      </c>
      <c r="M1797" s="23" t="str">
        <f aca="false">IF(A1797="","",IF(E1797="","Uncategorized",IF(I1797="Unknown","Unknown category",IF(AND(I1797="Transfer",F1797=""),"Transfer needs ID",IF(AND(F1797&lt;&gt;"",ABS(N(L1797))&gt;0.009),"Unmatched transfer",IF(AND(LEFT(E1797,6)="Rental",K1797="Household"),"Rental row needs property",""))))))</f>
        <v/>
      </c>
    </row>
    <row r="1798" customFormat="false" ht="15" hidden="false" customHeight="false" outlineLevel="0" collapsed="false">
      <c r="A1798" s="21"/>
      <c r="D1798" s="22"/>
      <c r="I1798" s="23" t="str">
        <f aca="false">IF(E1798="","",IFERROR(INDEX(Categories!$A$2:$A$200,MATCH(E1798,Categories!$B$2:$B$200,0)),"Unknown"))</f>
        <v/>
      </c>
      <c r="J1798" s="24" t="str">
        <f aca="false">IF(A1798="","",DATE(YEAR(A1798),MONTH(A1798),1))</f>
        <v/>
      </c>
      <c r="K1798" s="23" t="str">
        <f aca="false">IF(A1798="","",IF(G1798&lt;&gt;"",G1798,IFERROR(INDEX(Accounts!$D$2:$D$40,MATCH(B1798,Accounts!$A$2:$A$40,0)),"Household")))</f>
        <v/>
      </c>
      <c r="L1798" s="25" t="str">
        <f aca="false">IF(F1798="","",SUMIFS($D$2:$D$3001,$F$2:$F$3001,F1798))</f>
        <v/>
      </c>
      <c r="M1798" s="23" t="str">
        <f aca="false">IF(A1798="","",IF(E1798="","Uncategorized",IF(I1798="Unknown","Unknown category",IF(AND(I1798="Transfer",F1798=""),"Transfer needs ID",IF(AND(F1798&lt;&gt;"",ABS(N(L1798))&gt;0.009),"Unmatched transfer",IF(AND(LEFT(E1798,6)="Rental",K1798="Household"),"Rental row needs property",""))))))</f>
        <v/>
      </c>
    </row>
    <row r="1799" customFormat="false" ht="15" hidden="false" customHeight="false" outlineLevel="0" collapsed="false">
      <c r="A1799" s="21"/>
      <c r="D1799" s="22"/>
      <c r="I1799" s="23" t="str">
        <f aca="false">IF(E1799="","",IFERROR(INDEX(Categories!$A$2:$A$200,MATCH(E1799,Categories!$B$2:$B$200,0)),"Unknown"))</f>
        <v/>
      </c>
      <c r="J1799" s="24" t="str">
        <f aca="false">IF(A1799="","",DATE(YEAR(A1799),MONTH(A1799),1))</f>
        <v/>
      </c>
      <c r="K1799" s="23" t="str">
        <f aca="false">IF(A1799="","",IF(G1799&lt;&gt;"",G1799,IFERROR(INDEX(Accounts!$D$2:$D$40,MATCH(B1799,Accounts!$A$2:$A$40,0)),"Household")))</f>
        <v/>
      </c>
      <c r="L1799" s="25" t="str">
        <f aca="false">IF(F1799="","",SUMIFS($D$2:$D$3001,$F$2:$F$3001,F1799))</f>
        <v/>
      </c>
      <c r="M1799" s="23" t="str">
        <f aca="false">IF(A1799="","",IF(E1799="","Uncategorized",IF(I1799="Unknown","Unknown category",IF(AND(I1799="Transfer",F1799=""),"Transfer needs ID",IF(AND(F1799&lt;&gt;"",ABS(N(L1799))&gt;0.009),"Unmatched transfer",IF(AND(LEFT(E1799,6)="Rental",K1799="Household"),"Rental row needs property",""))))))</f>
        <v/>
      </c>
    </row>
    <row r="1800" customFormat="false" ht="15" hidden="false" customHeight="false" outlineLevel="0" collapsed="false">
      <c r="A1800" s="21"/>
      <c r="D1800" s="22"/>
      <c r="I1800" s="23" t="str">
        <f aca="false">IF(E1800="","",IFERROR(INDEX(Categories!$A$2:$A$200,MATCH(E1800,Categories!$B$2:$B$200,0)),"Unknown"))</f>
        <v/>
      </c>
      <c r="J1800" s="24" t="str">
        <f aca="false">IF(A1800="","",DATE(YEAR(A1800),MONTH(A1800),1))</f>
        <v/>
      </c>
      <c r="K1800" s="23" t="str">
        <f aca="false">IF(A1800="","",IF(G1800&lt;&gt;"",G1800,IFERROR(INDEX(Accounts!$D$2:$D$40,MATCH(B1800,Accounts!$A$2:$A$40,0)),"Household")))</f>
        <v/>
      </c>
      <c r="L1800" s="25" t="str">
        <f aca="false">IF(F1800="","",SUMIFS($D$2:$D$3001,$F$2:$F$3001,F1800))</f>
        <v/>
      </c>
      <c r="M1800" s="23" t="str">
        <f aca="false">IF(A1800="","",IF(E1800="","Uncategorized",IF(I1800="Unknown","Unknown category",IF(AND(I1800="Transfer",F1800=""),"Transfer needs ID",IF(AND(F1800&lt;&gt;"",ABS(N(L1800))&gt;0.009),"Unmatched transfer",IF(AND(LEFT(E1800,6)="Rental",K1800="Household"),"Rental row needs property",""))))))</f>
        <v/>
      </c>
    </row>
    <row r="1801" customFormat="false" ht="15" hidden="false" customHeight="false" outlineLevel="0" collapsed="false">
      <c r="A1801" s="21"/>
      <c r="D1801" s="22"/>
      <c r="I1801" s="23" t="str">
        <f aca="false">IF(E1801="","",IFERROR(INDEX(Categories!$A$2:$A$200,MATCH(E1801,Categories!$B$2:$B$200,0)),"Unknown"))</f>
        <v/>
      </c>
      <c r="J1801" s="24" t="str">
        <f aca="false">IF(A1801="","",DATE(YEAR(A1801),MONTH(A1801),1))</f>
        <v/>
      </c>
      <c r="K1801" s="23" t="str">
        <f aca="false">IF(A1801="","",IF(G1801&lt;&gt;"",G1801,IFERROR(INDEX(Accounts!$D$2:$D$40,MATCH(B1801,Accounts!$A$2:$A$40,0)),"Household")))</f>
        <v/>
      </c>
      <c r="L1801" s="25" t="str">
        <f aca="false">IF(F1801="","",SUMIFS($D$2:$D$3001,$F$2:$F$3001,F1801))</f>
        <v/>
      </c>
      <c r="M1801" s="23" t="str">
        <f aca="false">IF(A1801="","",IF(E1801="","Uncategorized",IF(I1801="Unknown","Unknown category",IF(AND(I1801="Transfer",F1801=""),"Transfer needs ID",IF(AND(F1801&lt;&gt;"",ABS(N(L1801))&gt;0.009),"Unmatched transfer",IF(AND(LEFT(E1801,6)="Rental",K1801="Household"),"Rental row needs property",""))))))</f>
        <v/>
      </c>
    </row>
    <row r="1802" customFormat="false" ht="15" hidden="false" customHeight="false" outlineLevel="0" collapsed="false">
      <c r="A1802" s="21"/>
      <c r="D1802" s="22"/>
      <c r="I1802" s="23" t="str">
        <f aca="false">IF(E1802="","",IFERROR(INDEX(Categories!$A$2:$A$200,MATCH(E1802,Categories!$B$2:$B$200,0)),"Unknown"))</f>
        <v/>
      </c>
      <c r="J1802" s="24" t="str">
        <f aca="false">IF(A1802="","",DATE(YEAR(A1802),MONTH(A1802),1))</f>
        <v/>
      </c>
      <c r="K1802" s="23" t="str">
        <f aca="false">IF(A1802="","",IF(G1802&lt;&gt;"",G1802,IFERROR(INDEX(Accounts!$D$2:$D$40,MATCH(B1802,Accounts!$A$2:$A$40,0)),"Household")))</f>
        <v/>
      </c>
      <c r="L1802" s="25" t="str">
        <f aca="false">IF(F1802="","",SUMIFS($D$2:$D$3001,$F$2:$F$3001,F1802))</f>
        <v/>
      </c>
      <c r="M1802" s="23" t="str">
        <f aca="false">IF(A1802="","",IF(E1802="","Uncategorized",IF(I1802="Unknown","Unknown category",IF(AND(I1802="Transfer",F1802=""),"Transfer needs ID",IF(AND(F1802&lt;&gt;"",ABS(N(L1802))&gt;0.009),"Unmatched transfer",IF(AND(LEFT(E1802,6)="Rental",K1802="Household"),"Rental row needs property",""))))))</f>
        <v/>
      </c>
    </row>
    <row r="1803" customFormat="false" ht="15" hidden="false" customHeight="false" outlineLevel="0" collapsed="false">
      <c r="A1803" s="21"/>
      <c r="D1803" s="22"/>
      <c r="I1803" s="23" t="str">
        <f aca="false">IF(E1803="","",IFERROR(INDEX(Categories!$A$2:$A$200,MATCH(E1803,Categories!$B$2:$B$200,0)),"Unknown"))</f>
        <v/>
      </c>
      <c r="J1803" s="24" t="str">
        <f aca="false">IF(A1803="","",DATE(YEAR(A1803),MONTH(A1803),1))</f>
        <v/>
      </c>
      <c r="K1803" s="23" t="str">
        <f aca="false">IF(A1803="","",IF(G1803&lt;&gt;"",G1803,IFERROR(INDEX(Accounts!$D$2:$D$40,MATCH(B1803,Accounts!$A$2:$A$40,0)),"Household")))</f>
        <v/>
      </c>
      <c r="L1803" s="25" t="str">
        <f aca="false">IF(F1803="","",SUMIFS($D$2:$D$3001,$F$2:$F$3001,F1803))</f>
        <v/>
      </c>
      <c r="M1803" s="23" t="str">
        <f aca="false">IF(A1803="","",IF(E1803="","Uncategorized",IF(I1803="Unknown","Unknown category",IF(AND(I1803="Transfer",F1803=""),"Transfer needs ID",IF(AND(F1803&lt;&gt;"",ABS(N(L1803))&gt;0.009),"Unmatched transfer",IF(AND(LEFT(E1803,6)="Rental",K1803="Household"),"Rental row needs property",""))))))</f>
        <v/>
      </c>
    </row>
    <row r="1804" customFormat="false" ht="15" hidden="false" customHeight="false" outlineLevel="0" collapsed="false">
      <c r="A1804" s="21"/>
      <c r="D1804" s="22"/>
      <c r="I1804" s="23" t="str">
        <f aca="false">IF(E1804="","",IFERROR(INDEX(Categories!$A$2:$A$200,MATCH(E1804,Categories!$B$2:$B$200,0)),"Unknown"))</f>
        <v/>
      </c>
      <c r="J1804" s="24" t="str">
        <f aca="false">IF(A1804="","",DATE(YEAR(A1804),MONTH(A1804),1))</f>
        <v/>
      </c>
      <c r="K1804" s="23" t="str">
        <f aca="false">IF(A1804="","",IF(G1804&lt;&gt;"",G1804,IFERROR(INDEX(Accounts!$D$2:$D$40,MATCH(B1804,Accounts!$A$2:$A$40,0)),"Household")))</f>
        <v/>
      </c>
      <c r="L1804" s="25" t="str">
        <f aca="false">IF(F1804="","",SUMIFS($D$2:$D$3001,$F$2:$F$3001,F1804))</f>
        <v/>
      </c>
      <c r="M1804" s="23" t="str">
        <f aca="false">IF(A1804="","",IF(E1804="","Uncategorized",IF(I1804="Unknown","Unknown category",IF(AND(I1804="Transfer",F1804=""),"Transfer needs ID",IF(AND(F1804&lt;&gt;"",ABS(N(L1804))&gt;0.009),"Unmatched transfer",IF(AND(LEFT(E1804,6)="Rental",K1804="Household"),"Rental row needs property",""))))))</f>
        <v/>
      </c>
    </row>
    <row r="1805" customFormat="false" ht="15" hidden="false" customHeight="false" outlineLevel="0" collapsed="false">
      <c r="A1805" s="21"/>
      <c r="D1805" s="22"/>
      <c r="I1805" s="23" t="str">
        <f aca="false">IF(E1805="","",IFERROR(INDEX(Categories!$A$2:$A$200,MATCH(E1805,Categories!$B$2:$B$200,0)),"Unknown"))</f>
        <v/>
      </c>
      <c r="J1805" s="24" t="str">
        <f aca="false">IF(A1805="","",DATE(YEAR(A1805),MONTH(A1805),1))</f>
        <v/>
      </c>
      <c r="K1805" s="23" t="str">
        <f aca="false">IF(A1805="","",IF(G1805&lt;&gt;"",G1805,IFERROR(INDEX(Accounts!$D$2:$D$40,MATCH(B1805,Accounts!$A$2:$A$40,0)),"Household")))</f>
        <v/>
      </c>
      <c r="L1805" s="25" t="str">
        <f aca="false">IF(F1805="","",SUMIFS($D$2:$D$3001,$F$2:$F$3001,F1805))</f>
        <v/>
      </c>
      <c r="M1805" s="23" t="str">
        <f aca="false">IF(A1805="","",IF(E1805="","Uncategorized",IF(I1805="Unknown","Unknown category",IF(AND(I1805="Transfer",F1805=""),"Transfer needs ID",IF(AND(F1805&lt;&gt;"",ABS(N(L1805))&gt;0.009),"Unmatched transfer",IF(AND(LEFT(E1805,6)="Rental",K1805="Household"),"Rental row needs property",""))))))</f>
        <v/>
      </c>
    </row>
    <row r="1806" customFormat="false" ht="15" hidden="false" customHeight="false" outlineLevel="0" collapsed="false">
      <c r="A1806" s="21"/>
      <c r="D1806" s="22"/>
      <c r="I1806" s="23" t="str">
        <f aca="false">IF(E1806="","",IFERROR(INDEX(Categories!$A$2:$A$200,MATCH(E1806,Categories!$B$2:$B$200,0)),"Unknown"))</f>
        <v/>
      </c>
      <c r="J1806" s="24" t="str">
        <f aca="false">IF(A1806="","",DATE(YEAR(A1806),MONTH(A1806),1))</f>
        <v/>
      </c>
      <c r="K1806" s="23" t="str">
        <f aca="false">IF(A1806="","",IF(G1806&lt;&gt;"",G1806,IFERROR(INDEX(Accounts!$D$2:$D$40,MATCH(B1806,Accounts!$A$2:$A$40,0)),"Household")))</f>
        <v/>
      </c>
      <c r="L1806" s="25" t="str">
        <f aca="false">IF(F1806="","",SUMIFS($D$2:$D$3001,$F$2:$F$3001,F1806))</f>
        <v/>
      </c>
      <c r="M1806" s="23" t="str">
        <f aca="false">IF(A1806="","",IF(E1806="","Uncategorized",IF(I1806="Unknown","Unknown category",IF(AND(I1806="Transfer",F1806=""),"Transfer needs ID",IF(AND(F1806&lt;&gt;"",ABS(N(L1806))&gt;0.009),"Unmatched transfer",IF(AND(LEFT(E1806,6)="Rental",K1806="Household"),"Rental row needs property",""))))))</f>
        <v/>
      </c>
    </row>
    <row r="1807" customFormat="false" ht="15" hidden="false" customHeight="false" outlineLevel="0" collapsed="false">
      <c r="A1807" s="21"/>
      <c r="D1807" s="22"/>
      <c r="I1807" s="23" t="str">
        <f aca="false">IF(E1807="","",IFERROR(INDEX(Categories!$A$2:$A$200,MATCH(E1807,Categories!$B$2:$B$200,0)),"Unknown"))</f>
        <v/>
      </c>
      <c r="J1807" s="24" t="str">
        <f aca="false">IF(A1807="","",DATE(YEAR(A1807),MONTH(A1807),1))</f>
        <v/>
      </c>
      <c r="K1807" s="23" t="str">
        <f aca="false">IF(A1807="","",IF(G1807&lt;&gt;"",G1807,IFERROR(INDEX(Accounts!$D$2:$D$40,MATCH(B1807,Accounts!$A$2:$A$40,0)),"Household")))</f>
        <v/>
      </c>
      <c r="L1807" s="25" t="str">
        <f aca="false">IF(F1807="","",SUMIFS($D$2:$D$3001,$F$2:$F$3001,F1807))</f>
        <v/>
      </c>
      <c r="M1807" s="23" t="str">
        <f aca="false">IF(A1807="","",IF(E1807="","Uncategorized",IF(I1807="Unknown","Unknown category",IF(AND(I1807="Transfer",F1807=""),"Transfer needs ID",IF(AND(F1807&lt;&gt;"",ABS(N(L1807))&gt;0.009),"Unmatched transfer",IF(AND(LEFT(E1807,6)="Rental",K1807="Household"),"Rental row needs property",""))))))</f>
        <v/>
      </c>
    </row>
    <row r="1808" customFormat="false" ht="15" hidden="false" customHeight="false" outlineLevel="0" collapsed="false">
      <c r="A1808" s="21"/>
      <c r="D1808" s="22"/>
      <c r="I1808" s="23" t="str">
        <f aca="false">IF(E1808="","",IFERROR(INDEX(Categories!$A$2:$A$200,MATCH(E1808,Categories!$B$2:$B$200,0)),"Unknown"))</f>
        <v/>
      </c>
      <c r="J1808" s="24" t="str">
        <f aca="false">IF(A1808="","",DATE(YEAR(A1808),MONTH(A1808),1))</f>
        <v/>
      </c>
      <c r="K1808" s="23" t="str">
        <f aca="false">IF(A1808="","",IF(G1808&lt;&gt;"",G1808,IFERROR(INDEX(Accounts!$D$2:$D$40,MATCH(B1808,Accounts!$A$2:$A$40,0)),"Household")))</f>
        <v/>
      </c>
      <c r="L1808" s="25" t="str">
        <f aca="false">IF(F1808="","",SUMIFS($D$2:$D$3001,$F$2:$F$3001,F1808))</f>
        <v/>
      </c>
      <c r="M1808" s="23" t="str">
        <f aca="false">IF(A1808="","",IF(E1808="","Uncategorized",IF(I1808="Unknown","Unknown category",IF(AND(I1808="Transfer",F1808=""),"Transfer needs ID",IF(AND(F1808&lt;&gt;"",ABS(N(L1808))&gt;0.009),"Unmatched transfer",IF(AND(LEFT(E1808,6)="Rental",K1808="Household"),"Rental row needs property",""))))))</f>
        <v/>
      </c>
    </row>
    <row r="1809" customFormat="false" ht="15" hidden="false" customHeight="false" outlineLevel="0" collapsed="false">
      <c r="A1809" s="21"/>
      <c r="D1809" s="22"/>
      <c r="I1809" s="23" t="str">
        <f aca="false">IF(E1809="","",IFERROR(INDEX(Categories!$A$2:$A$200,MATCH(E1809,Categories!$B$2:$B$200,0)),"Unknown"))</f>
        <v/>
      </c>
      <c r="J1809" s="24" t="str">
        <f aca="false">IF(A1809="","",DATE(YEAR(A1809),MONTH(A1809),1))</f>
        <v/>
      </c>
      <c r="K1809" s="23" t="str">
        <f aca="false">IF(A1809="","",IF(G1809&lt;&gt;"",G1809,IFERROR(INDEX(Accounts!$D$2:$D$40,MATCH(B1809,Accounts!$A$2:$A$40,0)),"Household")))</f>
        <v/>
      </c>
      <c r="L1809" s="25" t="str">
        <f aca="false">IF(F1809="","",SUMIFS($D$2:$D$3001,$F$2:$F$3001,F1809))</f>
        <v/>
      </c>
      <c r="M1809" s="23" t="str">
        <f aca="false">IF(A1809="","",IF(E1809="","Uncategorized",IF(I1809="Unknown","Unknown category",IF(AND(I1809="Transfer",F1809=""),"Transfer needs ID",IF(AND(F1809&lt;&gt;"",ABS(N(L1809))&gt;0.009),"Unmatched transfer",IF(AND(LEFT(E1809,6)="Rental",K1809="Household"),"Rental row needs property",""))))))</f>
        <v/>
      </c>
    </row>
    <row r="1810" customFormat="false" ht="15" hidden="false" customHeight="false" outlineLevel="0" collapsed="false">
      <c r="A1810" s="21"/>
      <c r="D1810" s="22"/>
      <c r="I1810" s="23" t="str">
        <f aca="false">IF(E1810="","",IFERROR(INDEX(Categories!$A$2:$A$200,MATCH(E1810,Categories!$B$2:$B$200,0)),"Unknown"))</f>
        <v/>
      </c>
      <c r="J1810" s="24" t="str">
        <f aca="false">IF(A1810="","",DATE(YEAR(A1810),MONTH(A1810),1))</f>
        <v/>
      </c>
      <c r="K1810" s="23" t="str">
        <f aca="false">IF(A1810="","",IF(G1810&lt;&gt;"",G1810,IFERROR(INDEX(Accounts!$D$2:$D$40,MATCH(B1810,Accounts!$A$2:$A$40,0)),"Household")))</f>
        <v/>
      </c>
      <c r="L1810" s="25" t="str">
        <f aca="false">IF(F1810="","",SUMIFS($D$2:$D$3001,$F$2:$F$3001,F1810))</f>
        <v/>
      </c>
      <c r="M1810" s="23" t="str">
        <f aca="false">IF(A1810="","",IF(E1810="","Uncategorized",IF(I1810="Unknown","Unknown category",IF(AND(I1810="Transfer",F1810=""),"Transfer needs ID",IF(AND(F1810&lt;&gt;"",ABS(N(L1810))&gt;0.009),"Unmatched transfer",IF(AND(LEFT(E1810,6)="Rental",K1810="Household"),"Rental row needs property",""))))))</f>
        <v/>
      </c>
    </row>
    <row r="1811" customFormat="false" ht="15" hidden="false" customHeight="false" outlineLevel="0" collapsed="false">
      <c r="A1811" s="21"/>
      <c r="D1811" s="22"/>
      <c r="I1811" s="23" t="str">
        <f aca="false">IF(E1811="","",IFERROR(INDEX(Categories!$A$2:$A$200,MATCH(E1811,Categories!$B$2:$B$200,0)),"Unknown"))</f>
        <v/>
      </c>
      <c r="J1811" s="24" t="str">
        <f aca="false">IF(A1811="","",DATE(YEAR(A1811),MONTH(A1811),1))</f>
        <v/>
      </c>
      <c r="K1811" s="23" t="str">
        <f aca="false">IF(A1811="","",IF(G1811&lt;&gt;"",G1811,IFERROR(INDEX(Accounts!$D$2:$D$40,MATCH(B1811,Accounts!$A$2:$A$40,0)),"Household")))</f>
        <v/>
      </c>
      <c r="L1811" s="25" t="str">
        <f aca="false">IF(F1811="","",SUMIFS($D$2:$D$3001,$F$2:$F$3001,F1811))</f>
        <v/>
      </c>
      <c r="M1811" s="23" t="str">
        <f aca="false">IF(A1811="","",IF(E1811="","Uncategorized",IF(I1811="Unknown","Unknown category",IF(AND(I1811="Transfer",F1811=""),"Transfer needs ID",IF(AND(F1811&lt;&gt;"",ABS(N(L1811))&gt;0.009),"Unmatched transfer",IF(AND(LEFT(E1811,6)="Rental",K1811="Household"),"Rental row needs property",""))))))</f>
        <v/>
      </c>
    </row>
    <row r="1812" customFormat="false" ht="15" hidden="false" customHeight="false" outlineLevel="0" collapsed="false">
      <c r="A1812" s="21"/>
      <c r="D1812" s="22"/>
      <c r="I1812" s="23" t="str">
        <f aca="false">IF(E1812="","",IFERROR(INDEX(Categories!$A$2:$A$200,MATCH(E1812,Categories!$B$2:$B$200,0)),"Unknown"))</f>
        <v/>
      </c>
      <c r="J1812" s="24" t="str">
        <f aca="false">IF(A1812="","",DATE(YEAR(A1812),MONTH(A1812),1))</f>
        <v/>
      </c>
      <c r="K1812" s="23" t="str">
        <f aca="false">IF(A1812="","",IF(G1812&lt;&gt;"",G1812,IFERROR(INDEX(Accounts!$D$2:$D$40,MATCH(B1812,Accounts!$A$2:$A$40,0)),"Household")))</f>
        <v/>
      </c>
      <c r="L1812" s="25" t="str">
        <f aca="false">IF(F1812="","",SUMIFS($D$2:$D$3001,$F$2:$F$3001,F1812))</f>
        <v/>
      </c>
      <c r="M1812" s="23" t="str">
        <f aca="false">IF(A1812="","",IF(E1812="","Uncategorized",IF(I1812="Unknown","Unknown category",IF(AND(I1812="Transfer",F1812=""),"Transfer needs ID",IF(AND(F1812&lt;&gt;"",ABS(N(L1812))&gt;0.009),"Unmatched transfer",IF(AND(LEFT(E1812,6)="Rental",K1812="Household"),"Rental row needs property",""))))))</f>
        <v/>
      </c>
    </row>
    <row r="1813" customFormat="false" ht="15" hidden="false" customHeight="false" outlineLevel="0" collapsed="false">
      <c r="A1813" s="21"/>
      <c r="D1813" s="22"/>
      <c r="I1813" s="23" t="str">
        <f aca="false">IF(E1813="","",IFERROR(INDEX(Categories!$A$2:$A$200,MATCH(E1813,Categories!$B$2:$B$200,0)),"Unknown"))</f>
        <v/>
      </c>
      <c r="J1813" s="24" t="str">
        <f aca="false">IF(A1813="","",DATE(YEAR(A1813),MONTH(A1813),1))</f>
        <v/>
      </c>
      <c r="K1813" s="23" t="str">
        <f aca="false">IF(A1813="","",IF(G1813&lt;&gt;"",G1813,IFERROR(INDEX(Accounts!$D$2:$D$40,MATCH(B1813,Accounts!$A$2:$A$40,0)),"Household")))</f>
        <v/>
      </c>
      <c r="L1813" s="25" t="str">
        <f aca="false">IF(F1813="","",SUMIFS($D$2:$D$3001,$F$2:$F$3001,F1813))</f>
        <v/>
      </c>
      <c r="M1813" s="23" t="str">
        <f aca="false">IF(A1813="","",IF(E1813="","Uncategorized",IF(I1813="Unknown","Unknown category",IF(AND(I1813="Transfer",F1813=""),"Transfer needs ID",IF(AND(F1813&lt;&gt;"",ABS(N(L1813))&gt;0.009),"Unmatched transfer",IF(AND(LEFT(E1813,6)="Rental",K1813="Household"),"Rental row needs property",""))))))</f>
        <v/>
      </c>
    </row>
    <row r="1814" customFormat="false" ht="15" hidden="false" customHeight="false" outlineLevel="0" collapsed="false">
      <c r="A1814" s="21"/>
      <c r="D1814" s="22"/>
      <c r="I1814" s="23" t="str">
        <f aca="false">IF(E1814="","",IFERROR(INDEX(Categories!$A$2:$A$200,MATCH(E1814,Categories!$B$2:$B$200,0)),"Unknown"))</f>
        <v/>
      </c>
      <c r="J1814" s="24" t="str">
        <f aca="false">IF(A1814="","",DATE(YEAR(A1814),MONTH(A1814),1))</f>
        <v/>
      </c>
      <c r="K1814" s="23" t="str">
        <f aca="false">IF(A1814="","",IF(G1814&lt;&gt;"",G1814,IFERROR(INDEX(Accounts!$D$2:$D$40,MATCH(B1814,Accounts!$A$2:$A$40,0)),"Household")))</f>
        <v/>
      </c>
      <c r="L1814" s="25" t="str">
        <f aca="false">IF(F1814="","",SUMIFS($D$2:$D$3001,$F$2:$F$3001,F1814))</f>
        <v/>
      </c>
      <c r="M1814" s="23" t="str">
        <f aca="false">IF(A1814="","",IF(E1814="","Uncategorized",IF(I1814="Unknown","Unknown category",IF(AND(I1814="Transfer",F1814=""),"Transfer needs ID",IF(AND(F1814&lt;&gt;"",ABS(N(L1814))&gt;0.009),"Unmatched transfer",IF(AND(LEFT(E1814,6)="Rental",K1814="Household"),"Rental row needs property",""))))))</f>
        <v/>
      </c>
    </row>
    <row r="1815" customFormat="false" ht="15" hidden="false" customHeight="false" outlineLevel="0" collapsed="false">
      <c r="A1815" s="21"/>
      <c r="D1815" s="22"/>
      <c r="I1815" s="23" t="str">
        <f aca="false">IF(E1815="","",IFERROR(INDEX(Categories!$A$2:$A$200,MATCH(E1815,Categories!$B$2:$B$200,0)),"Unknown"))</f>
        <v/>
      </c>
      <c r="J1815" s="24" t="str">
        <f aca="false">IF(A1815="","",DATE(YEAR(A1815),MONTH(A1815),1))</f>
        <v/>
      </c>
      <c r="K1815" s="23" t="str">
        <f aca="false">IF(A1815="","",IF(G1815&lt;&gt;"",G1815,IFERROR(INDEX(Accounts!$D$2:$D$40,MATCH(B1815,Accounts!$A$2:$A$40,0)),"Household")))</f>
        <v/>
      </c>
      <c r="L1815" s="25" t="str">
        <f aca="false">IF(F1815="","",SUMIFS($D$2:$D$3001,$F$2:$F$3001,F1815))</f>
        <v/>
      </c>
      <c r="M1815" s="23" t="str">
        <f aca="false">IF(A1815="","",IF(E1815="","Uncategorized",IF(I1815="Unknown","Unknown category",IF(AND(I1815="Transfer",F1815=""),"Transfer needs ID",IF(AND(F1815&lt;&gt;"",ABS(N(L1815))&gt;0.009),"Unmatched transfer",IF(AND(LEFT(E1815,6)="Rental",K1815="Household"),"Rental row needs property",""))))))</f>
        <v/>
      </c>
    </row>
    <row r="1816" customFormat="false" ht="15" hidden="false" customHeight="false" outlineLevel="0" collapsed="false">
      <c r="A1816" s="21"/>
      <c r="D1816" s="22"/>
      <c r="I1816" s="23" t="str">
        <f aca="false">IF(E1816="","",IFERROR(INDEX(Categories!$A$2:$A$200,MATCH(E1816,Categories!$B$2:$B$200,0)),"Unknown"))</f>
        <v/>
      </c>
      <c r="J1816" s="24" t="str">
        <f aca="false">IF(A1816="","",DATE(YEAR(A1816),MONTH(A1816),1))</f>
        <v/>
      </c>
      <c r="K1816" s="23" t="str">
        <f aca="false">IF(A1816="","",IF(G1816&lt;&gt;"",G1816,IFERROR(INDEX(Accounts!$D$2:$D$40,MATCH(B1816,Accounts!$A$2:$A$40,0)),"Household")))</f>
        <v/>
      </c>
      <c r="L1816" s="25" t="str">
        <f aca="false">IF(F1816="","",SUMIFS($D$2:$D$3001,$F$2:$F$3001,F1816))</f>
        <v/>
      </c>
      <c r="M1816" s="23" t="str">
        <f aca="false">IF(A1816="","",IF(E1816="","Uncategorized",IF(I1816="Unknown","Unknown category",IF(AND(I1816="Transfer",F1816=""),"Transfer needs ID",IF(AND(F1816&lt;&gt;"",ABS(N(L1816))&gt;0.009),"Unmatched transfer",IF(AND(LEFT(E1816,6)="Rental",K1816="Household"),"Rental row needs property",""))))))</f>
        <v/>
      </c>
    </row>
    <row r="1817" customFormat="false" ht="15" hidden="false" customHeight="false" outlineLevel="0" collapsed="false">
      <c r="A1817" s="21"/>
      <c r="D1817" s="22"/>
      <c r="I1817" s="23" t="str">
        <f aca="false">IF(E1817="","",IFERROR(INDEX(Categories!$A$2:$A$200,MATCH(E1817,Categories!$B$2:$B$200,0)),"Unknown"))</f>
        <v/>
      </c>
      <c r="J1817" s="24" t="str">
        <f aca="false">IF(A1817="","",DATE(YEAR(A1817),MONTH(A1817),1))</f>
        <v/>
      </c>
      <c r="K1817" s="23" t="str">
        <f aca="false">IF(A1817="","",IF(G1817&lt;&gt;"",G1817,IFERROR(INDEX(Accounts!$D$2:$D$40,MATCH(B1817,Accounts!$A$2:$A$40,0)),"Household")))</f>
        <v/>
      </c>
      <c r="L1817" s="25" t="str">
        <f aca="false">IF(F1817="","",SUMIFS($D$2:$D$3001,$F$2:$F$3001,F1817))</f>
        <v/>
      </c>
      <c r="M1817" s="23" t="str">
        <f aca="false">IF(A1817="","",IF(E1817="","Uncategorized",IF(I1817="Unknown","Unknown category",IF(AND(I1817="Transfer",F1817=""),"Transfer needs ID",IF(AND(F1817&lt;&gt;"",ABS(N(L1817))&gt;0.009),"Unmatched transfer",IF(AND(LEFT(E1817,6)="Rental",K1817="Household"),"Rental row needs property",""))))))</f>
        <v/>
      </c>
    </row>
    <row r="1818" customFormat="false" ht="15" hidden="false" customHeight="false" outlineLevel="0" collapsed="false">
      <c r="A1818" s="21"/>
      <c r="D1818" s="22"/>
      <c r="I1818" s="23" t="str">
        <f aca="false">IF(E1818="","",IFERROR(INDEX(Categories!$A$2:$A$200,MATCH(E1818,Categories!$B$2:$B$200,0)),"Unknown"))</f>
        <v/>
      </c>
      <c r="J1818" s="24" t="str">
        <f aca="false">IF(A1818="","",DATE(YEAR(A1818),MONTH(A1818),1))</f>
        <v/>
      </c>
      <c r="K1818" s="23" t="str">
        <f aca="false">IF(A1818="","",IF(G1818&lt;&gt;"",G1818,IFERROR(INDEX(Accounts!$D$2:$D$40,MATCH(B1818,Accounts!$A$2:$A$40,0)),"Household")))</f>
        <v/>
      </c>
      <c r="L1818" s="25" t="str">
        <f aca="false">IF(F1818="","",SUMIFS($D$2:$D$3001,$F$2:$F$3001,F1818))</f>
        <v/>
      </c>
      <c r="M1818" s="23" t="str">
        <f aca="false">IF(A1818="","",IF(E1818="","Uncategorized",IF(I1818="Unknown","Unknown category",IF(AND(I1818="Transfer",F1818=""),"Transfer needs ID",IF(AND(F1818&lt;&gt;"",ABS(N(L1818))&gt;0.009),"Unmatched transfer",IF(AND(LEFT(E1818,6)="Rental",K1818="Household"),"Rental row needs property",""))))))</f>
        <v/>
      </c>
    </row>
    <row r="1819" customFormat="false" ht="15" hidden="false" customHeight="false" outlineLevel="0" collapsed="false">
      <c r="A1819" s="21"/>
      <c r="D1819" s="22"/>
      <c r="I1819" s="23" t="str">
        <f aca="false">IF(E1819="","",IFERROR(INDEX(Categories!$A$2:$A$200,MATCH(E1819,Categories!$B$2:$B$200,0)),"Unknown"))</f>
        <v/>
      </c>
      <c r="J1819" s="24" t="str">
        <f aca="false">IF(A1819="","",DATE(YEAR(A1819),MONTH(A1819),1))</f>
        <v/>
      </c>
      <c r="K1819" s="23" t="str">
        <f aca="false">IF(A1819="","",IF(G1819&lt;&gt;"",G1819,IFERROR(INDEX(Accounts!$D$2:$D$40,MATCH(B1819,Accounts!$A$2:$A$40,0)),"Household")))</f>
        <v/>
      </c>
      <c r="L1819" s="25" t="str">
        <f aca="false">IF(F1819="","",SUMIFS($D$2:$D$3001,$F$2:$F$3001,F1819))</f>
        <v/>
      </c>
      <c r="M1819" s="23" t="str">
        <f aca="false">IF(A1819="","",IF(E1819="","Uncategorized",IF(I1819="Unknown","Unknown category",IF(AND(I1819="Transfer",F1819=""),"Transfer needs ID",IF(AND(F1819&lt;&gt;"",ABS(N(L1819))&gt;0.009),"Unmatched transfer",IF(AND(LEFT(E1819,6)="Rental",K1819="Household"),"Rental row needs property",""))))))</f>
        <v/>
      </c>
    </row>
    <row r="1820" customFormat="false" ht="15" hidden="false" customHeight="false" outlineLevel="0" collapsed="false">
      <c r="A1820" s="21"/>
      <c r="D1820" s="22"/>
      <c r="I1820" s="23" t="str">
        <f aca="false">IF(E1820="","",IFERROR(INDEX(Categories!$A$2:$A$200,MATCH(E1820,Categories!$B$2:$B$200,0)),"Unknown"))</f>
        <v/>
      </c>
      <c r="J1820" s="24" t="str">
        <f aca="false">IF(A1820="","",DATE(YEAR(A1820),MONTH(A1820),1))</f>
        <v/>
      </c>
      <c r="K1820" s="23" t="str">
        <f aca="false">IF(A1820="","",IF(G1820&lt;&gt;"",G1820,IFERROR(INDEX(Accounts!$D$2:$D$40,MATCH(B1820,Accounts!$A$2:$A$40,0)),"Household")))</f>
        <v/>
      </c>
      <c r="L1820" s="25" t="str">
        <f aca="false">IF(F1820="","",SUMIFS($D$2:$D$3001,$F$2:$F$3001,F1820))</f>
        <v/>
      </c>
      <c r="M1820" s="23" t="str">
        <f aca="false">IF(A1820="","",IF(E1820="","Uncategorized",IF(I1820="Unknown","Unknown category",IF(AND(I1820="Transfer",F1820=""),"Transfer needs ID",IF(AND(F1820&lt;&gt;"",ABS(N(L1820))&gt;0.009),"Unmatched transfer",IF(AND(LEFT(E1820,6)="Rental",K1820="Household"),"Rental row needs property",""))))))</f>
        <v/>
      </c>
    </row>
    <row r="1821" customFormat="false" ht="15" hidden="false" customHeight="false" outlineLevel="0" collapsed="false">
      <c r="A1821" s="21"/>
      <c r="D1821" s="22"/>
      <c r="I1821" s="23" t="str">
        <f aca="false">IF(E1821="","",IFERROR(INDEX(Categories!$A$2:$A$200,MATCH(E1821,Categories!$B$2:$B$200,0)),"Unknown"))</f>
        <v/>
      </c>
      <c r="J1821" s="24" t="str">
        <f aca="false">IF(A1821="","",DATE(YEAR(A1821),MONTH(A1821),1))</f>
        <v/>
      </c>
      <c r="K1821" s="23" t="str">
        <f aca="false">IF(A1821="","",IF(G1821&lt;&gt;"",G1821,IFERROR(INDEX(Accounts!$D$2:$D$40,MATCH(B1821,Accounts!$A$2:$A$40,0)),"Household")))</f>
        <v/>
      </c>
      <c r="L1821" s="25" t="str">
        <f aca="false">IF(F1821="","",SUMIFS($D$2:$D$3001,$F$2:$F$3001,F1821))</f>
        <v/>
      </c>
      <c r="M1821" s="23" t="str">
        <f aca="false">IF(A1821="","",IF(E1821="","Uncategorized",IF(I1821="Unknown","Unknown category",IF(AND(I1821="Transfer",F1821=""),"Transfer needs ID",IF(AND(F1821&lt;&gt;"",ABS(N(L1821))&gt;0.009),"Unmatched transfer",IF(AND(LEFT(E1821,6)="Rental",K1821="Household"),"Rental row needs property",""))))))</f>
        <v/>
      </c>
    </row>
    <row r="1822" customFormat="false" ht="15" hidden="false" customHeight="false" outlineLevel="0" collapsed="false">
      <c r="A1822" s="21"/>
      <c r="D1822" s="22"/>
      <c r="I1822" s="23" t="str">
        <f aca="false">IF(E1822="","",IFERROR(INDEX(Categories!$A$2:$A$200,MATCH(E1822,Categories!$B$2:$B$200,0)),"Unknown"))</f>
        <v/>
      </c>
      <c r="J1822" s="24" t="str">
        <f aca="false">IF(A1822="","",DATE(YEAR(A1822),MONTH(A1822),1))</f>
        <v/>
      </c>
      <c r="K1822" s="23" t="str">
        <f aca="false">IF(A1822="","",IF(G1822&lt;&gt;"",G1822,IFERROR(INDEX(Accounts!$D$2:$D$40,MATCH(B1822,Accounts!$A$2:$A$40,0)),"Household")))</f>
        <v/>
      </c>
      <c r="L1822" s="25" t="str">
        <f aca="false">IF(F1822="","",SUMIFS($D$2:$D$3001,$F$2:$F$3001,F1822))</f>
        <v/>
      </c>
      <c r="M1822" s="23" t="str">
        <f aca="false">IF(A1822="","",IF(E1822="","Uncategorized",IF(I1822="Unknown","Unknown category",IF(AND(I1822="Transfer",F1822=""),"Transfer needs ID",IF(AND(F1822&lt;&gt;"",ABS(N(L1822))&gt;0.009),"Unmatched transfer",IF(AND(LEFT(E1822,6)="Rental",K1822="Household"),"Rental row needs property",""))))))</f>
        <v/>
      </c>
    </row>
    <row r="1823" customFormat="false" ht="15" hidden="false" customHeight="false" outlineLevel="0" collapsed="false">
      <c r="A1823" s="21"/>
      <c r="D1823" s="22"/>
      <c r="I1823" s="23" t="str">
        <f aca="false">IF(E1823="","",IFERROR(INDEX(Categories!$A$2:$A$200,MATCH(E1823,Categories!$B$2:$B$200,0)),"Unknown"))</f>
        <v/>
      </c>
      <c r="J1823" s="24" t="str">
        <f aca="false">IF(A1823="","",DATE(YEAR(A1823),MONTH(A1823),1))</f>
        <v/>
      </c>
      <c r="K1823" s="23" t="str">
        <f aca="false">IF(A1823="","",IF(G1823&lt;&gt;"",G1823,IFERROR(INDEX(Accounts!$D$2:$D$40,MATCH(B1823,Accounts!$A$2:$A$40,0)),"Household")))</f>
        <v/>
      </c>
      <c r="L1823" s="25" t="str">
        <f aca="false">IF(F1823="","",SUMIFS($D$2:$D$3001,$F$2:$F$3001,F1823))</f>
        <v/>
      </c>
      <c r="M1823" s="23" t="str">
        <f aca="false">IF(A1823="","",IF(E1823="","Uncategorized",IF(I1823="Unknown","Unknown category",IF(AND(I1823="Transfer",F1823=""),"Transfer needs ID",IF(AND(F1823&lt;&gt;"",ABS(N(L1823))&gt;0.009),"Unmatched transfer",IF(AND(LEFT(E1823,6)="Rental",K1823="Household"),"Rental row needs property",""))))))</f>
        <v/>
      </c>
    </row>
    <row r="1824" customFormat="false" ht="15" hidden="false" customHeight="false" outlineLevel="0" collapsed="false">
      <c r="A1824" s="21"/>
      <c r="D1824" s="22"/>
      <c r="I1824" s="23" t="str">
        <f aca="false">IF(E1824="","",IFERROR(INDEX(Categories!$A$2:$A$200,MATCH(E1824,Categories!$B$2:$B$200,0)),"Unknown"))</f>
        <v/>
      </c>
      <c r="J1824" s="24" t="str">
        <f aca="false">IF(A1824="","",DATE(YEAR(A1824),MONTH(A1824),1))</f>
        <v/>
      </c>
      <c r="K1824" s="23" t="str">
        <f aca="false">IF(A1824="","",IF(G1824&lt;&gt;"",G1824,IFERROR(INDEX(Accounts!$D$2:$D$40,MATCH(B1824,Accounts!$A$2:$A$40,0)),"Household")))</f>
        <v/>
      </c>
      <c r="L1824" s="25" t="str">
        <f aca="false">IF(F1824="","",SUMIFS($D$2:$D$3001,$F$2:$F$3001,F1824))</f>
        <v/>
      </c>
      <c r="M1824" s="23" t="str">
        <f aca="false">IF(A1824="","",IF(E1824="","Uncategorized",IF(I1824="Unknown","Unknown category",IF(AND(I1824="Transfer",F1824=""),"Transfer needs ID",IF(AND(F1824&lt;&gt;"",ABS(N(L1824))&gt;0.009),"Unmatched transfer",IF(AND(LEFT(E1824,6)="Rental",K1824="Household"),"Rental row needs property",""))))))</f>
        <v/>
      </c>
    </row>
    <row r="1825" customFormat="false" ht="15" hidden="false" customHeight="false" outlineLevel="0" collapsed="false">
      <c r="A1825" s="21"/>
      <c r="D1825" s="22"/>
      <c r="I1825" s="23" t="str">
        <f aca="false">IF(E1825="","",IFERROR(INDEX(Categories!$A$2:$A$200,MATCH(E1825,Categories!$B$2:$B$200,0)),"Unknown"))</f>
        <v/>
      </c>
      <c r="J1825" s="24" t="str">
        <f aca="false">IF(A1825="","",DATE(YEAR(A1825),MONTH(A1825),1))</f>
        <v/>
      </c>
      <c r="K1825" s="23" t="str">
        <f aca="false">IF(A1825="","",IF(G1825&lt;&gt;"",G1825,IFERROR(INDEX(Accounts!$D$2:$D$40,MATCH(B1825,Accounts!$A$2:$A$40,0)),"Household")))</f>
        <v/>
      </c>
      <c r="L1825" s="25" t="str">
        <f aca="false">IF(F1825="","",SUMIFS($D$2:$D$3001,$F$2:$F$3001,F1825))</f>
        <v/>
      </c>
      <c r="M1825" s="23" t="str">
        <f aca="false">IF(A1825="","",IF(E1825="","Uncategorized",IF(I1825="Unknown","Unknown category",IF(AND(I1825="Transfer",F1825=""),"Transfer needs ID",IF(AND(F1825&lt;&gt;"",ABS(N(L1825))&gt;0.009),"Unmatched transfer",IF(AND(LEFT(E1825,6)="Rental",K1825="Household"),"Rental row needs property",""))))))</f>
        <v/>
      </c>
    </row>
    <row r="1826" customFormat="false" ht="15" hidden="false" customHeight="false" outlineLevel="0" collapsed="false">
      <c r="A1826" s="21"/>
      <c r="D1826" s="22"/>
      <c r="I1826" s="23" t="str">
        <f aca="false">IF(E1826="","",IFERROR(INDEX(Categories!$A$2:$A$200,MATCH(E1826,Categories!$B$2:$B$200,0)),"Unknown"))</f>
        <v/>
      </c>
      <c r="J1826" s="24" t="str">
        <f aca="false">IF(A1826="","",DATE(YEAR(A1826),MONTH(A1826),1))</f>
        <v/>
      </c>
      <c r="K1826" s="23" t="str">
        <f aca="false">IF(A1826="","",IF(G1826&lt;&gt;"",G1826,IFERROR(INDEX(Accounts!$D$2:$D$40,MATCH(B1826,Accounts!$A$2:$A$40,0)),"Household")))</f>
        <v/>
      </c>
      <c r="L1826" s="25" t="str">
        <f aca="false">IF(F1826="","",SUMIFS($D$2:$D$3001,$F$2:$F$3001,F1826))</f>
        <v/>
      </c>
      <c r="M1826" s="23" t="str">
        <f aca="false">IF(A1826="","",IF(E1826="","Uncategorized",IF(I1826="Unknown","Unknown category",IF(AND(I1826="Transfer",F1826=""),"Transfer needs ID",IF(AND(F1826&lt;&gt;"",ABS(N(L1826))&gt;0.009),"Unmatched transfer",IF(AND(LEFT(E1826,6)="Rental",K1826="Household"),"Rental row needs property",""))))))</f>
        <v/>
      </c>
    </row>
    <row r="1827" customFormat="false" ht="15" hidden="false" customHeight="false" outlineLevel="0" collapsed="false">
      <c r="A1827" s="21"/>
      <c r="D1827" s="22"/>
      <c r="I1827" s="23" t="str">
        <f aca="false">IF(E1827="","",IFERROR(INDEX(Categories!$A$2:$A$200,MATCH(E1827,Categories!$B$2:$B$200,0)),"Unknown"))</f>
        <v/>
      </c>
      <c r="J1827" s="24" t="str">
        <f aca="false">IF(A1827="","",DATE(YEAR(A1827),MONTH(A1827),1))</f>
        <v/>
      </c>
      <c r="K1827" s="23" t="str">
        <f aca="false">IF(A1827="","",IF(G1827&lt;&gt;"",G1827,IFERROR(INDEX(Accounts!$D$2:$D$40,MATCH(B1827,Accounts!$A$2:$A$40,0)),"Household")))</f>
        <v/>
      </c>
      <c r="L1827" s="25" t="str">
        <f aca="false">IF(F1827="","",SUMIFS($D$2:$D$3001,$F$2:$F$3001,F1827))</f>
        <v/>
      </c>
      <c r="M1827" s="23" t="str">
        <f aca="false">IF(A1827="","",IF(E1827="","Uncategorized",IF(I1827="Unknown","Unknown category",IF(AND(I1827="Transfer",F1827=""),"Transfer needs ID",IF(AND(F1827&lt;&gt;"",ABS(N(L1827))&gt;0.009),"Unmatched transfer",IF(AND(LEFT(E1827,6)="Rental",K1827="Household"),"Rental row needs property",""))))))</f>
        <v/>
      </c>
    </row>
    <row r="1828" customFormat="false" ht="15" hidden="false" customHeight="false" outlineLevel="0" collapsed="false">
      <c r="A1828" s="21"/>
      <c r="D1828" s="22"/>
      <c r="I1828" s="23" t="str">
        <f aca="false">IF(E1828="","",IFERROR(INDEX(Categories!$A$2:$A$200,MATCH(E1828,Categories!$B$2:$B$200,0)),"Unknown"))</f>
        <v/>
      </c>
      <c r="J1828" s="24" t="str">
        <f aca="false">IF(A1828="","",DATE(YEAR(A1828),MONTH(A1828),1))</f>
        <v/>
      </c>
      <c r="K1828" s="23" t="str">
        <f aca="false">IF(A1828="","",IF(G1828&lt;&gt;"",G1828,IFERROR(INDEX(Accounts!$D$2:$D$40,MATCH(B1828,Accounts!$A$2:$A$40,0)),"Household")))</f>
        <v/>
      </c>
      <c r="L1828" s="25" t="str">
        <f aca="false">IF(F1828="","",SUMIFS($D$2:$D$3001,$F$2:$F$3001,F1828))</f>
        <v/>
      </c>
      <c r="M1828" s="23" t="str">
        <f aca="false">IF(A1828="","",IF(E1828="","Uncategorized",IF(I1828="Unknown","Unknown category",IF(AND(I1828="Transfer",F1828=""),"Transfer needs ID",IF(AND(F1828&lt;&gt;"",ABS(N(L1828))&gt;0.009),"Unmatched transfer",IF(AND(LEFT(E1828,6)="Rental",K1828="Household"),"Rental row needs property",""))))))</f>
        <v/>
      </c>
    </row>
    <row r="1829" customFormat="false" ht="15" hidden="false" customHeight="false" outlineLevel="0" collapsed="false">
      <c r="A1829" s="21"/>
      <c r="D1829" s="22"/>
      <c r="I1829" s="23" t="str">
        <f aca="false">IF(E1829="","",IFERROR(INDEX(Categories!$A$2:$A$200,MATCH(E1829,Categories!$B$2:$B$200,0)),"Unknown"))</f>
        <v/>
      </c>
      <c r="J1829" s="24" t="str">
        <f aca="false">IF(A1829="","",DATE(YEAR(A1829),MONTH(A1829),1))</f>
        <v/>
      </c>
      <c r="K1829" s="23" t="str">
        <f aca="false">IF(A1829="","",IF(G1829&lt;&gt;"",G1829,IFERROR(INDEX(Accounts!$D$2:$D$40,MATCH(B1829,Accounts!$A$2:$A$40,0)),"Household")))</f>
        <v/>
      </c>
      <c r="L1829" s="25" t="str">
        <f aca="false">IF(F1829="","",SUMIFS($D$2:$D$3001,$F$2:$F$3001,F1829))</f>
        <v/>
      </c>
      <c r="M1829" s="23" t="str">
        <f aca="false">IF(A1829="","",IF(E1829="","Uncategorized",IF(I1829="Unknown","Unknown category",IF(AND(I1829="Transfer",F1829=""),"Transfer needs ID",IF(AND(F1829&lt;&gt;"",ABS(N(L1829))&gt;0.009),"Unmatched transfer",IF(AND(LEFT(E1829,6)="Rental",K1829="Household"),"Rental row needs property",""))))))</f>
        <v/>
      </c>
    </row>
    <row r="1830" customFormat="false" ht="15" hidden="false" customHeight="false" outlineLevel="0" collapsed="false">
      <c r="A1830" s="21"/>
      <c r="D1830" s="22"/>
      <c r="I1830" s="23" t="str">
        <f aca="false">IF(E1830="","",IFERROR(INDEX(Categories!$A$2:$A$200,MATCH(E1830,Categories!$B$2:$B$200,0)),"Unknown"))</f>
        <v/>
      </c>
      <c r="J1830" s="24" t="str">
        <f aca="false">IF(A1830="","",DATE(YEAR(A1830),MONTH(A1830),1))</f>
        <v/>
      </c>
      <c r="K1830" s="23" t="str">
        <f aca="false">IF(A1830="","",IF(G1830&lt;&gt;"",G1830,IFERROR(INDEX(Accounts!$D$2:$D$40,MATCH(B1830,Accounts!$A$2:$A$40,0)),"Household")))</f>
        <v/>
      </c>
      <c r="L1830" s="25" t="str">
        <f aca="false">IF(F1830="","",SUMIFS($D$2:$D$3001,$F$2:$F$3001,F1830))</f>
        <v/>
      </c>
      <c r="M1830" s="23" t="str">
        <f aca="false">IF(A1830="","",IF(E1830="","Uncategorized",IF(I1830="Unknown","Unknown category",IF(AND(I1830="Transfer",F1830=""),"Transfer needs ID",IF(AND(F1830&lt;&gt;"",ABS(N(L1830))&gt;0.009),"Unmatched transfer",IF(AND(LEFT(E1830,6)="Rental",K1830="Household"),"Rental row needs property",""))))))</f>
        <v/>
      </c>
    </row>
    <row r="1831" customFormat="false" ht="15" hidden="false" customHeight="false" outlineLevel="0" collapsed="false">
      <c r="A1831" s="21"/>
      <c r="D1831" s="22"/>
      <c r="I1831" s="23" t="str">
        <f aca="false">IF(E1831="","",IFERROR(INDEX(Categories!$A$2:$A$200,MATCH(E1831,Categories!$B$2:$B$200,0)),"Unknown"))</f>
        <v/>
      </c>
      <c r="J1831" s="24" t="str">
        <f aca="false">IF(A1831="","",DATE(YEAR(A1831),MONTH(A1831),1))</f>
        <v/>
      </c>
      <c r="K1831" s="23" t="str">
        <f aca="false">IF(A1831="","",IF(G1831&lt;&gt;"",G1831,IFERROR(INDEX(Accounts!$D$2:$D$40,MATCH(B1831,Accounts!$A$2:$A$40,0)),"Household")))</f>
        <v/>
      </c>
      <c r="L1831" s="25" t="str">
        <f aca="false">IF(F1831="","",SUMIFS($D$2:$D$3001,$F$2:$F$3001,F1831))</f>
        <v/>
      </c>
      <c r="M1831" s="23" t="str">
        <f aca="false">IF(A1831="","",IF(E1831="","Uncategorized",IF(I1831="Unknown","Unknown category",IF(AND(I1831="Transfer",F1831=""),"Transfer needs ID",IF(AND(F1831&lt;&gt;"",ABS(N(L1831))&gt;0.009),"Unmatched transfer",IF(AND(LEFT(E1831,6)="Rental",K1831="Household"),"Rental row needs property",""))))))</f>
        <v/>
      </c>
    </row>
    <row r="1832" customFormat="false" ht="15" hidden="false" customHeight="false" outlineLevel="0" collapsed="false">
      <c r="A1832" s="21"/>
      <c r="D1832" s="22"/>
      <c r="I1832" s="23" t="str">
        <f aca="false">IF(E1832="","",IFERROR(INDEX(Categories!$A$2:$A$200,MATCH(E1832,Categories!$B$2:$B$200,0)),"Unknown"))</f>
        <v/>
      </c>
      <c r="J1832" s="24" t="str">
        <f aca="false">IF(A1832="","",DATE(YEAR(A1832),MONTH(A1832),1))</f>
        <v/>
      </c>
      <c r="K1832" s="23" t="str">
        <f aca="false">IF(A1832="","",IF(G1832&lt;&gt;"",G1832,IFERROR(INDEX(Accounts!$D$2:$D$40,MATCH(B1832,Accounts!$A$2:$A$40,0)),"Household")))</f>
        <v/>
      </c>
      <c r="L1832" s="25" t="str">
        <f aca="false">IF(F1832="","",SUMIFS($D$2:$D$3001,$F$2:$F$3001,F1832))</f>
        <v/>
      </c>
      <c r="M1832" s="23" t="str">
        <f aca="false">IF(A1832="","",IF(E1832="","Uncategorized",IF(I1832="Unknown","Unknown category",IF(AND(I1832="Transfer",F1832=""),"Transfer needs ID",IF(AND(F1832&lt;&gt;"",ABS(N(L1832))&gt;0.009),"Unmatched transfer",IF(AND(LEFT(E1832,6)="Rental",K1832="Household"),"Rental row needs property",""))))))</f>
        <v/>
      </c>
    </row>
    <row r="1833" customFormat="false" ht="15" hidden="false" customHeight="false" outlineLevel="0" collapsed="false">
      <c r="A1833" s="21"/>
      <c r="D1833" s="22"/>
      <c r="I1833" s="23" t="str">
        <f aca="false">IF(E1833="","",IFERROR(INDEX(Categories!$A$2:$A$200,MATCH(E1833,Categories!$B$2:$B$200,0)),"Unknown"))</f>
        <v/>
      </c>
      <c r="J1833" s="24" t="str">
        <f aca="false">IF(A1833="","",DATE(YEAR(A1833),MONTH(A1833),1))</f>
        <v/>
      </c>
      <c r="K1833" s="23" t="str">
        <f aca="false">IF(A1833="","",IF(G1833&lt;&gt;"",G1833,IFERROR(INDEX(Accounts!$D$2:$D$40,MATCH(B1833,Accounts!$A$2:$A$40,0)),"Household")))</f>
        <v/>
      </c>
      <c r="L1833" s="25" t="str">
        <f aca="false">IF(F1833="","",SUMIFS($D$2:$D$3001,$F$2:$F$3001,F1833))</f>
        <v/>
      </c>
      <c r="M1833" s="23" t="str">
        <f aca="false">IF(A1833="","",IF(E1833="","Uncategorized",IF(I1833="Unknown","Unknown category",IF(AND(I1833="Transfer",F1833=""),"Transfer needs ID",IF(AND(F1833&lt;&gt;"",ABS(N(L1833))&gt;0.009),"Unmatched transfer",IF(AND(LEFT(E1833,6)="Rental",K1833="Household"),"Rental row needs property",""))))))</f>
        <v/>
      </c>
    </row>
    <row r="1834" customFormat="false" ht="15" hidden="false" customHeight="false" outlineLevel="0" collapsed="false">
      <c r="A1834" s="21"/>
      <c r="D1834" s="22"/>
      <c r="I1834" s="23" t="str">
        <f aca="false">IF(E1834="","",IFERROR(INDEX(Categories!$A$2:$A$200,MATCH(E1834,Categories!$B$2:$B$200,0)),"Unknown"))</f>
        <v/>
      </c>
      <c r="J1834" s="24" t="str">
        <f aca="false">IF(A1834="","",DATE(YEAR(A1834),MONTH(A1834),1))</f>
        <v/>
      </c>
      <c r="K1834" s="23" t="str">
        <f aca="false">IF(A1834="","",IF(G1834&lt;&gt;"",G1834,IFERROR(INDEX(Accounts!$D$2:$D$40,MATCH(B1834,Accounts!$A$2:$A$40,0)),"Household")))</f>
        <v/>
      </c>
      <c r="L1834" s="25" t="str">
        <f aca="false">IF(F1834="","",SUMIFS($D$2:$D$3001,$F$2:$F$3001,F1834))</f>
        <v/>
      </c>
      <c r="M1834" s="23" t="str">
        <f aca="false">IF(A1834="","",IF(E1834="","Uncategorized",IF(I1834="Unknown","Unknown category",IF(AND(I1834="Transfer",F1834=""),"Transfer needs ID",IF(AND(F1834&lt;&gt;"",ABS(N(L1834))&gt;0.009),"Unmatched transfer",IF(AND(LEFT(E1834,6)="Rental",K1834="Household"),"Rental row needs property",""))))))</f>
        <v/>
      </c>
    </row>
    <row r="1835" customFormat="false" ht="15" hidden="false" customHeight="false" outlineLevel="0" collapsed="false">
      <c r="A1835" s="21"/>
      <c r="D1835" s="22"/>
      <c r="I1835" s="23" t="str">
        <f aca="false">IF(E1835="","",IFERROR(INDEX(Categories!$A$2:$A$200,MATCH(E1835,Categories!$B$2:$B$200,0)),"Unknown"))</f>
        <v/>
      </c>
      <c r="J1835" s="24" t="str">
        <f aca="false">IF(A1835="","",DATE(YEAR(A1835),MONTH(A1835),1))</f>
        <v/>
      </c>
      <c r="K1835" s="23" t="str">
        <f aca="false">IF(A1835="","",IF(G1835&lt;&gt;"",G1835,IFERROR(INDEX(Accounts!$D$2:$D$40,MATCH(B1835,Accounts!$A$2:$A$40,0)),"Household")))</f>
        <v/>
      </c>
      <c r="L1835" s="25" t="str">
        <f aca="false">IF(F1835="","",SUMIFS($D$2:$D$3001,$F$2:$F$3001,F1835))</f>
        <v/>
      </c>
      <c r="M1835" s="23" t="str">
        <f aca="false">IF(A1835="","",IF(E1835="","Uncategorized",IF(I1835="Unknown","Unknown category",IF(AND(I1835="Transfer",F1835=""),"Transfer needs ID",IF(AND(F1835&lt;&gt;"",ABS(N(L1835))&gt;0.009),"Unmatched transfer",IF(AND(LEFT(E1835,6)="Rental",K1835="Household"),"Rental row needs property",""))))))</f>
        <v/>
      </c>
    </row>
    <row r="1836" customFormat="false" ht="15" hidden="false" customHeight="false" outlineLevel="0" collapsed="false">
      <c r="A1836" s="21"/>
      <c r="D1836" s="22"/>
      <c r="I1836" s="23" t="str">
        <f aca="false">IF(E1836="","",IFERROR(INDEX(Categories!$A$2:$A$200,MATCH(E1836,Categories!$B$2:$B$200,0)),"Unknown"))</f>
        <v/>
      </c>
      <c r="J1836" s="24" t="str">
        <f aca="false">IF(A1836="","",DATE(YEAR(A1836),MONTH(A1836),1))</f>
        <v/>
      </c>
      <c r="K1836" s="23" t="str">
        <f aca="false">IF(A1836="","",IF(G1836&lt;&gt;"",G1836,IFERROR(INDEX(Accounts!$D$2:$D$40,MATCH(B1836,Accounts!$A$2:$A$40,0)),"Household")))</f>
        <v/>
      </c>
      <c r="L1836" s="25" t="str">
        <f aca="false">IF(F1836="","",SUMIFS($D$2:$D$3001,$F$2:$F$3001,F1836))</f>
        <v/>
      </c>
      <c r="M1836" s="23" t="str">
        <f aca="false">IF(A1836="","",IF(E1836="","Uncategorized",IF(I1836="Unknown","Unknown category",IF(AND(I1836="Transfer",F1836=""),"Transfer needs ID",IF(AND(F1836&lt;&gt;"",ABS(N(L1836))&gt;0.009),"Unmatched transfer",IF(AND(LEFT(E1836,6)="Rental",K1836="Household"),"Rental row needs property",""))))))</f>
        <v/>
      </c>
    </row>
    <row r="1837" customFormat="false" ht="15" hidden="false" customHeight="false" outlineLevel="0" collapsed="false">
      <c r="A1837" s="21"/>
      <c r="D1837" s="22"/>
      <c r="I1837" s="23" t="str">
        <f aca="false">IF(E1837="","",IFERROR(INDEX(Categories!$A$2:$A$200,MATCH(E1837,Categories!$B$2:$B$200,0)),"Unknown"))</f>
        <v/>
      </c>
      <c r="J1837" s="24" t="str">
        <f aca="false">IF(A1837="","",DATE(YEAR(A1837),MONTH(A1837),1))</f>
        <v/>
      </c>
      <c r="K1837" s="23" t="str">
        <f aca="false">IF(A1837="","",IF(G1837&lt;&gt;"",G1837,IFERROR(INDEX(Accounts!$D$2:$D$40,MATCH(B1837,Accounts!$A$2:$A$40,0)),"Household")))</f>
        <v/>
      </c>
      <c r="L1837" s="25" t="str">
        <f aca="false">IF(F1837="","",SUMIFS($D$2:$D$3001,$F$2:$F$3001,F1837))</f>
        <v/>
      </c>
      <c r="M1837" s="23" t="str">
        <f aca="false">IF(A1837="","",IF(E1837="","Uncategorized",IF(I1837="Unknown","Unknown category",IF(AND(I1837="Transfer",F1837=""),"Transfer needs ID",IF(AND(F1837&lt;&gt;"",ABS(N(L1837))&gt;0.009),"Unmatched transfer",IF(AND(LEFT(E1837,6)="Rental",K1837="Household"),"Rental row needs property",""))))))</f>
        <v/>
      </c>
    </row>
    <row r="1838" customFormat="false" ht="15" hidden="false" customHeight="false" outlineLevel="0" collapsed="false">
      <c r="A1838" s="21"/>
      <c r="D1838" s="22"/>
      <c r="I1838" s="23" t="str">
        <f aca="false">IF(E1838="","",IFERROR(INDEX(Categories!$A$2:$A$200,MATCH(E1838,Categories!$B$2:$B$200,0)),"Unknown"))</f>
        <v/>
      </c>
      <c r="J1838" s="24" t="str">
        <f aca="false">IF(A1838="","",DATE(YEAR(A1838),MONTH(A1838),1))</f>
        <v/>
      </c>
      <c r="K1838" s="23" t="str">
        <f aca="false">IF(A1838="","",IF(G1838&lt;&gt;"",G1838,IFERROR(INDEX(Accounts!$D$2:$D$40,MATCH(B1838,Accounts!$A$2:$A$40,0)),"Household")))</f>
        <v/>
      </c>
      <c r="L1838" s="25" t="str">
        <f aca="false">IF(F1838="","",SUMIFS($D$2:$D$3001,$F$2:$F$3001,F1838))</f>
        <v/>
      </c>
      <c r="M1838" s="23" t="str">
        <f aca="false">IF(A1838="","",IF(E1838="","Uncategorized",IF(I1838="Unknown","Unknown category",IF(AND(I1838="Transfer",F1838=""),"Transfer needs ID",IF(AND(F1838&lt;&gt;"",ABS(N(L1838))&gt;0.009),"Unmatched transfer",IF(AND(LEFT(E1838,6)="Rental",K1838="Household"),"Rental row needs property",""))))))</f>
        <v/>
      </c>
    </row>
    <row r="1839" customFormat="false" ht="15" hidden="false" customHeight="false" outlineLevel="0" collapsed="false">
      <c r="A1839" s="21"/>
      <c r="D1839" s="22"/>
      <c r="I1839" s="23" t="str">
        <f aca="false">IF(E1839="","",IFERROR(INDEX(Categories!$A$2:$A$200,MATCH(E1839,Categories!$B$2:$B$200,0)),"Unknown"))</f>
        <v/>
      </c>
      <c r="J1839" s="24" t="str">
        <f aca="false">IF(A1839="","",DATE(YEAR(A1839),MONTH(A1839),1))</f>
        <v/>
      </c>
      <c r="K1839" s="23" t="str">
        <f aca="false">IF(A1839="","",IF(G1839&lt;&gt;"",G1839,IFERROR(INDEX(Accounts!$D$2:$D$40,MATCH(B1839,Accounts!$A$2:$A$40,0)),"Household")))</f>
        <v/>
      </c>
      <c r="L1839" s="25" t="str">
        <f aca="false">IF(F1839="","",SUMIFS($D$2:$D$3001,$F$2:$F$3001,F1839))</f>
        <v/>
      </c>
      <c r="M1839" s="23" t="str">
        <f aca="false">IF(A1839="","",IF(E1839="","Uncategorized",IF(I1839="Unknown","Unknown category",IF(AND(I1839="Transfer",F1839=""),"Transfer needs ID",IF(AND(F1839&lt;&gt;"",ABS(N(L1839))&gt;0.009),"Unmatched transfer",IF(AND(LEFT(E1839,6)="Rental",K1839="Household"),"Rental row needs property",""))))))</f>
        <v/>
      </c>
    </row>
    <row r="1840" customFormat="false" ht="15" hidden="false" customHeight="false" outlineLevel="0" collapsed="false">
      <c r="A1840" s="21"/>
      <c r="D1840" s="22"/>
      <c r="I1840" s="23" t="str">
        <f aca="false">IF(E1840="","",IFERROR(INDEX(Categories!$A$2:$A$200,MATCH(E1840,Categories!$B$2:$B$200,0)),"Unknown"))</f>
        <v/>
      </c>
      <c r="J1840" s="24" t="str">
        <f aca="false">IF(A1840="","",DATE(YEAR(A1840),MONTH(A1840),1))</f>
        <v/>
      </c>
      <c r="K1840" s="23" t="str">
        <f aca="false">IF(A1840="","",IF(G1840&lt;&gt;"",G1840,IFERROR(INDEX(Accounts!$D$2:$D$40,MATCH(B1840,Accounts!$A$2:$A$40,0)),"Household")))</f>
        <v/>
      </c>
      <c r="L1840" s="25" t="str">
        <f aca="false">IF(F1840="","",SUMIFS($D$2:$D$3001,$F$2:$F$3001,F1840))</f>
        <v/>
      </c>
      <c r="M1840" s="23" t="str">
        <f aca="false">IF(A1840="","",IF(E1840="","Uncategorized",IF(I1840="Unknown","Unknown category",IF(AND(I1840="Transfer",F1840=""),"Transfer needs ID",IF(AND(F1840&lt;&gt;"",ABS(N(L1840))&gt;0.009),"Unmatched transfer",IF(AND(LEFT(E1840,6)="Rental",K1840="Household"),"Rental row needs property",""))))))</f>
        <v/>
      </c>
    </row>
    <row r="1841" customFormat="false" ht="15" hidden="false" customHeight="false" outlineLevel="0" collapsed="false">
      <c r="A1841" s="21"/>
      <c r="D1841" s="22"/>
      <c r="I1841" s="23" t="str">
        <f aca="false">IF(E1841="","",IFERROR(INDEX(Categories!$A$2:$A$200,MATCH(E1841,Categories!$B$2:$B$200,0)),"Unknown"))</f>
        <v/>
      </c>
      <c r="J1841" s="24" t="str">
        <f aca="false">IF(A1841="","",DATE(YEAR(A1841),MONTH(A1841),1))</f>
        <v/>
      </c>
      <c r="K1841" s="23" t="str">
        <f aca="false">IF(A1841="","",IF(G1841&lt;&gt;"",G1841,IFERROR(INDEX(Accounts!$D$2:$D$40,MATCH(B1841,Accounts!$A$2:$A$40,0)),"Household")))</f>
        <v/>
      </c>
      <c r="L1841" s="25" t="str">
        <f aca="false">IF(F1841="","",SUMIFS($D$2:$D$3001,$F$2:$F$3001,F1841))</f>
        <v/>
      </c>
      <c r="M1841" s="23" t="str">
        <f aca="false">IF(A1841="","",IF(E1841="","Uncategorized",IF(I1841="Unknown","Unknown category",IF(AND(I1841="Transfer",F1841=""),"Transfer needs ID",IF(AND(F1841&lt;&gt;"",ABS(N(L1841))&gt;0.009),"Unmatched transfer",IF(AND(LEFT(E1841,6)="Rental",K1841="Household"),"Rental row needs property",""))))))</f>
        <v/>
      </c>
    </row>
    <row r="1842" customFormat="false" ht="15" hidden="false" customHeight="false" outlineLevel="0" collapsed="false">
      <c r="A1842" s="21"/>
      <c r="D1842" s="22"/>
      <c r="I1842" s="23" t="str">
        <f aca="false">IF(E1842="","",IFERROR(INDEX(Categories!$A$2:$A$200,MATCH(E1842,Categories!$B$2:$B$200,0)),"Unknown"))</f>
        <v/>
      </c>
      <c r="J1842" s="24" t="str">
        <f aca="false">IF(A1842="","",DATE(YEAR(A1842),MONTH(A1842),1))</f>
        <v/>
      </c>
      <c r="K1842" s="23" t="str">
        <f aca="false">IF(A1842="","",IF(G1842&lt;&gt;"",G1842,IFERROR(INDEX(Accounts!$D$2:$D$40,MATCH(B1842,Accounts!$A$2:$A$40,0)),"Household")))</f>
        <v/>
      </c>
      <c r="L1842" s="25" t="str">
        <f aca="false">IF(F1842="","",SUMIFS($D$2:$D$3001,$F$2:$F$3001,F1842))</f>
        <v/>
      </c>
      <c r="M1842" s="23" t="str">
        <f aca="false">IF(A1842="","",IF(E1842="","Uncategorized",IF(I1842="Unknown","Unknown category",IF(AND(I1842="Transfer",F1842=""),"Transfer needs ID",IF(AND(F1842&lt;&gt;"",ABS(N(L1842))&gt;0.009),"Unmatched transfer",IF(AND(LEFT(E1842,6)="Rental",K1842="Household"),"Rental row needs property",""))))))</f>
        <v/>
      </c>
    </row>
    <row r="1843" customFormat="false" ht="15" hidden="false" customHeight="false" outlineLevel="0" collapsed="false">
      <c r="A1843" s="21"/>
      <c r="D1843" s="22"/>
      <c r="I1843" s="23" t="str">
        <f aca="false">IF(E1843="","",IFERROR(INDEX(Categories!$A$2:$A$200,MATCH(E1843,Categories!$B$2:$B$200,0)),"Unknown"))</f>
        <v/>
      </c>
      <c r="J1843" s="24" t="str">
        <f aca="false">IF(A1843="","",DATE(YEAR(A1843),MONTH(A1843),1))</f>
        <v/>
      </c>
      <c r="K1843" s="23" t="str">
        <f aca="false">IF(A1843="","",IF(G1843&lt;&gt;"",G1843,IFERROR(INDEX(Accounts!$D$2:$D$40,MATCH(B1843,Accounts!$A$2:$A$40,0)),"Household")))</f>
        <v/>
      </c>
      <c r="L1843" s="25" t="str">
        <f aca="false">IF(F1843="","",SUMIFS($D$2:$D$3001,$F$2:$F$3001,F1843))</f>
        <v/>
      </c>
      <c r="M1843" s="23" t="str">
        <f aca="false">IF(A1843="","",IF(E1843="","Uncategorized",IF(I1843="Unknown","Unknown category",IF(AND(I1843="Transfer",F1843=""),"Transfer needs ID",IF(AND(F1843&lt;&gt;"",ABS(N(L1843))&gt;0.009),"Unmatched transfer",IF(AND(LEFT(E1843,6)="Rental",K1843="Household"),"Rental row needs property",""))))))</f>
        <v/>
      </c>
    </row>
    <row r="1844" customFormat="false" ht="15" hidden="false" customHeight="false" outlineLevel="0" collapsed="false">
      <c r="A1844" s="21"/>
      <c r="D1844" s="22"/>
      <c r="I1844" s="23" t="str">
        <f aca="false">IF(E1844="","",IFERROR(INDEX(Categories!$A$2:$A$200,MATCH(E1844,Categories!$B$2:$B$200,0)),"Unknown"))</f>
        <v/>
      </c>
      <c r="J1844" s="24" t="str">
        <f aca="false">IF(A1844="","",DATE(YEAR(A1844),MONTH(A1844),1))</f>
        <v/>
      </c>
      <c r="K1844" s="23" t="str">
        <f aca="false">IF(A1844="","",IF(G1844&lt;&gt;"",G1844,IFERROR(INDEX(Accounts!$D$2:$D$40,MATCH(B1844,Accounts!$A$2:$A$40,0)),"Household")))</f>
        <v/>
      </c>
      <c r="L1844" s="25" t="str">
        <f aca="false">IF(F1844="","",SUMIFS($D$2:$D$3001,$F$2:$F$3001,F1844))</f>
        <v/>
      </c>
      <c r="M1844" s="23" t="str">
        <f aca="false">IF(A1844="","",IF(E1844="","Uncategorized",IF(I1844="Unknown","Unknown category",IF(AND(I1844="Transfer",F1844=""),"Transfer needs ID",IF(AND(F1844&lt;&gt;"",ABS(N(L1844))&gt;0.009),"Unmatched transfer",IF(AND(LEFT(E1844,6)="Rental",K1844="Household"),"Rental row needs property",""))))))</f>
        <v/>
      </c>
    </row>
    <row r="1845" customFormat="false" ht="15" hidden="false" customHeight="false" outlineLevel="0" collapsed="false">
      <c r="A1845" s="21"/>
      <c r="D1845" s="22"/>
      <c r="I1845" s="23" t="str">
        <f aca="false">IF(E1845="","",IFERROR(INDEX(Categories!$A$2:$A$200,MATCH(E1845,Categories!$B$2:$B$200,0)),"Unknown"))</f>
        <v/>
      </c>
      <c r="J1845" s="24" t="str">
        <f aca="false">IF(A1845="","",DATE(YEAR(A1845),MONTH(A1845),1))</f>
        <v/>
      </c>
      <c r="K1845" s="23" t="str">
        <f aca="false">IF(A1845="","",IF(G1845&lt;&gt;"",G1845,IFERROR(INDEX(Accounts!$D$2:$D$40,MATCH(B1845,Accounts!$A$2:$A$40,0)),"Household")))</f>
        <v/>
      </c>
      <c r="L1845" s="25" t="str">
        <f aca="false">IF(F1845="","",SUMIFS($D$2:$D$3001,$F$2:$F$3001,F1845))</f>
        <v/>
      </c>
      <c r="M1845" s="23" t="str">
        <f aca="false">IF(A1845="","",IF(E1845="","Uncategorized",IF(I1845="Unknown","Unknown category",IF(AND(I1845="Transfer",F1845=""),"Transfer needs ID",IF(AND(F1845&lt;&gt;"",ABS(N(L1845))&gt;0.009),"Unmatched transfer",IF(AND(LEFT(E1845,6)="Rental",K1845="Household"),"Rental row needs property",""))))))</f>
        <v/>
      </c>
    </row>
    <row r="1846" customFormat="false" ht="15" hidden="false" customHeight="false" outlineLevel="0" collapsed="false">
      <c r="A1846" s="21"/>
      <c r="D1846" s="22"/>
      <c r="I1846" s="23" t="str">
        <f aca="false">IF(E1846="","",IFERROR(INDEX(Categories!$A$2:$A$200,MATCH(E1846,Categories!$B$2:$B$200,0)),"Unknown"))</f>
        <v/>
      </c>
      <c r="J1846" s="24" t="str">
        <f aca="false">IF(A1846="","",DATE(YEAR(A1846),MONTH(A1846),1))</f>
        <v/>
      </c>
      <c r="K1846" s="23" t="str">
        <f aca="false">IF(A1846="","",IF(G1846&lt;&gt;"",G1846,IFERROR(INDEX(Accounts!$D$2:$D$40,MATCH(B1846,Accounts!$A$2:$A$40,0)),"Household")))</f>
        <v/>
      </c>
      <c r="L1846" s="25" t="str">
        <f aca="false">IF(F1846="","",SUMIFS($D$2:$D$3001,$F$2:$F$3001,F1846))</f>
        <v/>
      </c>
      <c r="M1846" s="23" t="str">
        <f aca="false">IF(A1846="","",IF(E1846="","Uncategorized",IF(I1846="Unknown","Unknown category",IF(AND(I1846="Transfer",F1846=""),"Transfer needs ID",IF(AND(F1846&lt;&gt;"",ABS(N(L1846))&gt;0.009),"Unmatched transfer",IF(AND(LEFT(E1846,6)="Rental",K1846="Household"),"Rental row needs property",""))))))</f>
        <v/>
      </c>
    </row>
    <row r="1847" customFormat="false" ht="15" hidden="false" customHeight="false" outlineLevel="0" collapsed="false">
      <c r="A1847" s="21"/>
      <c r="D1847" s="22"/>
      <c r="I1847" s="23" t="str">
        <f aca="false">IF(E1847="","",IFERROR(INDEX(Categories!$A$2:$A$200,MATCH(E1847,Categories!$B$2:$B$200,0)),"Unknown"))</f>
        <v/>
      </c>
      <c r="J1847" s="24" t="str">
        <f aca="false">IF(A1847="","",DATE(YEAR(A1847),MONTH(A1847),1))</f>
        <v/>
      </c>
      <c r="K1847" s="23" t="str">
        <f aca="false">IF(A1847="","",IF(G1847&lt;&gt;"",G1847,IFERROR(INDEX(Accounts!$D$2:$D$40,MATCH(B1847,Accounts!$A$2:$A$40,0)),"Household")))</f>
        <v/>
      </c>
      <c r="L1847" s="25" t="str">
        <f aca="false">IF(F1847="","",SUMIFS($D$2:$D$3001,$F$2:$F$3001,F1847))</f>
        <v/>
      </c>
      <c r="M1847" s="23" t="str">
        <f aca="false">IF(A1847="","",IF(E1847="","Uncategorized",IF(I1847="Unknown","Unknown category",IF(AND(I1847="Transfer",F1847=""),"Transfer needs ID",IF(AND(F1847&lt;&gt;"",ABS(N(L1847))&gt;0.009),"Unmatched transfer",IF(AND(LEFT(E1847,6)="Rental",K1847="Household"),"Rental row needs property",""))))))</f>
        <v/>
      </c>
    </row>
    <row r="1848" customFormat="false" ht="15" hidden="false" customHeight="false" outlineLevel="0" collapsed="false">
      <c r="A1848" s="21"/>
      <c r="D1848" s="22"/>
      <c r="I1848" s="23" t="str">
        <f aca="false">IF(E1848="","",IFERROR(INDEX(Categories!$A$2:$A$200,MATCH(E1848,Categories!$B$2:$B$200,0)),"Unknown"))</f>
        <v/>
      </c>
      <c r="J1848" s="24" t="str">
        <f aca="false">IF(A1848="","",DATE(YEAR(A1848),MONTH(A1848),1))</f>
        <v/>
      </c>
      <c r="K1848" s="23" t="str">
        <f aca="false">IF(A1848="","",IF(G1848&lt;&gt;"",G1848,IFERROR(INDEX(Accounts!$D$2:$D$40,MATCH(B1848,Accounts!$A$2:$A$40,0)),"Household")))</f>
        <v/>
      </c>
      <c r="L1848" s="25" t="str">
        <f aca="false">IF(F1848="","",SUMIFS($D$2:$D$3001,$F$2:$F$3001,F1848))</f>
        <v/>
      </c>
      <c r="M1848" s="23" t="str">
        <f aca="false">IF(A1848="","",IF(E1848="","Uncategorized",IF(I1848="Unknown","Unknown category",IF(AND(I1848="Transfer",F1848=""),"Transfer needs ID",IF(AND(F1848&lt;&gt;"",ABS(N(L1848))&gt;0.009),"Unmatched transfer",IF(AND(LEFT(E1848,6)="Rental",K1848="Household"),"Rental row needs property",""))))))</f>
        <v/>
      </c>
    </row>
    <row r="1849" customFormat="false" ht="15" hidden="false" customHeight="false" outlineLevel="0" collapsed="false">
      <c r="A1849" s="21"/>
      <c r="D1849" s="22"/>
      <c r="I1849" s="23" t="str">
        <f aca="false">IF(E1849="","",IFERROR(INDEX(Categories!$A$2:$A$200,MATCH(E1849,Categories!$B$2:$B$200,0)),"Unknown"))</f>
        <v/>
      </c>
      <c r="J1849" s="24" t="str">
        <f aca="false">IF(A1849="","",DATE(YEAR(A1849),MONTH(A1849),1))</f>
        <v/>
      </c>
      <c r="K1849" s="23" t="str">
        <f aca="false">IF(A1849="","",IF(G1849&lt;&gt;"",G1849,IFERROR(INDEX(Accounts!$D$2:$D$40,MATCH(B1849,Accounts!$A$2:$A$40,0)),"Household")))</f>
        <v/>
      </c>
      <c r="L1849" s="25" t="str">
        <f aca="false">IF(F1849="","",SUMIFS($D$2:$D$3001,$F$2:$F$3001,F1849))</f>
        <v/>
      </c>
      <c r="M1849" s="23" t="str">
        <f aca="false">IF(A1849="","",IF(E1849="","Uncategorized",IF(I1849="Unknown","Unknown category",IF(AND(I1849="Transfer",F1849=""),"Transfer needs ID",IF(AND(F1849&lt;&gt;"",ABS(N(L1849))&gt;0.009),"Unmatched transfer",IF(AND(LEFT(E1849,6)="Rental",K1849="Household"),"Rental row needs property",""))))))</f>
        <v/>
      </c>
    </row>
    <row r="1850" customFormat="false" ht="15" hidden="false" customHeight="false" outlineLevel="0" collapsed="false">
      <c r="A1850" s="21"/>
      <c r="D1850" s="22"/>
      <c r="I1850" s="23" t="str">
        <f aca="false">IF(E1850="","",IFERROR(INDEX(Categories!$A$2:$A$200,MATCH(E1850,Categories!$B$2:$B$200,0)),"Unknown"))</f>
        <v/>
      </c>
      <c r="J1850" s="24" t="str">
        <f aca="false">IF(A1850="","",DATE(YEAR(A1850),MONTH(A1850),1))</f>
        <v/>
      </c>
      <c r="K1850" s="23" t="str">
        <f aca="false">IF(A1850="","",IF(G1850&lt;&gt;"",G1850,IFERROR(INDEX(Accounts!$D$2:$D$40,MATCH(B1850,Accounts!$A$2:$A$40,0)),"Household")))</f>
        <v/>
      </c>
      <c r="L1850" s="25" t="str">
        <f aca="false">IF(F1850="","",SUMIFS($D$2:$D$3001,$F$2:$F$3001,F1850))</f>
        <v/>
      </c>
      <c r="M1850" s="23" t="str">
        <f aca="false">IF(A1850="","",IF(E1850="","Uncategorized",IF(I1850="Unknown","Unknown category",IF(AND(I1850="Transfer",F1850=""),"Transfer needs ID",IF(AND(F1850&lt;&gt;"",ABS(N(L1850))&gt;0.009),"Unmatched transfer",IF(AND(LEFT(E1850,6)="Rental",K1850="Household"),"Rental row needs property",""))))))</f>
        <v/>
      </c>
    </row>
    <row r="1851" customFormat="false" ht="15" hidden="false" customHeight="false" outlineLevel="0" collapsed="false">
      <c r="A1851" s="21"/>
      <c r="D1851" s="22"/>
      <c r="I1851" s="23" t="str">
        <f aca="false">IF(E1851="","",IFERROR(INDEX(Categories!$A$2:$A$200,MATCH(E1851,Categories!$B$2:$B$200,0)),"Unknown"))</f>
        <v/>
      </c>
      <c r="J1851" s="24" t="str">
        <f aca="false">IF(A1851="","",DATE(YEAR(A1851),MONTH(A1851),1))</f>
        <v/>
      </c>
      <c r="K1851" s="23" t="str">
        <f aca="false">IF(A1851="","",IF(G1851&lt;&gt;"",G1851,IFERROR(INDEX(Accounts!$D$2:$D$40,MATCH(B1851,Accounts!$A$2:$A$40,0)),"Household")))</f>
        <v/>
      </c>
      <c r="L1851" s="25" t="str">
        <f aca="false">IF(F1851="","",SUMIFS($D$2:$D$3001,$F$2:$F$3001,F1851))</f>
        <v/>
      </c>
      <c r="M1851" s="23" t="str">
        <f aca="false">IF(A1851="","",IF(E1851="","Uncategorized",IF(I1851="Unknown","Unknown category",IF(AND(I1851="Transfer",F1851=""),"Transfer needs ID",IF(AND(F1851&lt;&gt;"",ABS(N(L1851))&gt;0.009),"Unmatched transfer",IF(AND(LEFT(E1851,6)="Rental",K1851="Household"),"Rental row needs property",""))))))</f>
        <v/>
      </c>
    </row>
    <row r="1852" customFormat="false" ht="15" hidden="false" customHeight="false" outlineLevel="0" collapsed="false">
      <c r="A1852" s="21"/>
      <c r="D1852" s="22"/>
      <c r="I1852" s="23" t="str">
        <f aca="false">IF(E1852="","",IFERROR(INDEX(Categories!$A$2:$A$200,MATCH(E1852,Categories!$B$2:$B$200,0)),"Unknown"))</f>
        <v/>
      </c>
      <c r="J1852" s="24" t="str">
        <f aca="false">IF(A1852="","",DATE(YEAR(A1852),MONTH(A1852),1))</f>
        <v/>
      </c>
      <c r="K1852" s="23" t="str">
        <f aca="false">IF(A1852="","",IF(G1852&lt;&gt;"",G1852,IFERROR(INDEX(Accounts!$D$2:$D$40,MATCH(B1852,Accounts!$A$2:$A$40,0)),"Household")))</f>
        <v/>
      </c>
      <c r="L1852" s="25" t="str">
        <f aca="false">IF(F1852="","",SUMIFS($D$2:$D$3001,$F$2:$F$3001,F1852))</f>
        <v/>
      </c>
      <c r="M1852" s="23" t="str">
        <f aca="false">IF(A1852="","",IF(E1852="","Uncategorized",IF(I1852="Unknown","Unknown category",IF(AND(I1852="Transfer",F1852=""),"Transfer needs ID",IF(AND(F1852&lt;&gt;"",ABS(N(L1852))&gt;0.009),"Unmatched transfer",IF(AND(LEFT(E1852,6)="Rental",K1852="Household"),"Rental row needs property",""))))))</f>
        <v/>
      </c>
    </row>
    <row r="1853" customFormat="false" ht="15" hidden="false" customHeight="false" outlineLevel="0" collapsed="false">
      <c r="A1853" s="21"/>
      <c r="D1853" s="22"/>
      <c r="I1853" s="23" t="str">
        <f aca="false">IF(E1853="","",IFERROR(INDEX(Categories!$A$2:$A$200,MATCH(E1853,Categories!$B$2:$B$200,0)),"Unknown"))</f>
        <v/>
      </c>
      <c r="J1853" s="24" t="str">
        <f aca="false">IF(A1853="","",DATE(YEAR(A1853),MONTH(A1853),1))</f>
        <v/>
      </c>
      <c r="K1853" s="23" t="str">
        <f aca="false">IF(A1853="","",IF(G1853&lt;&gt;"",G1853,IFERROR(INDEX(Accounts!$D$2:$D$40,MATCH(B1853,Accounts!$A$2:$A$40,0)),"Household")))</f>
        <v/>
      </c>
      <c r="L1853" s="25" t="str">
        <f aca="false">IF(F1853="","",SUMIFS($D$2:$D$3001,$F$2:$F$3001,F1853))</f>
        <v/>
      </c>
      <c r="M1853" s="23" t="str">
        <f aca="false">IF(A1853="","",IF(E1853="","Uncategorized",IF(I1853="Unknown","Unknown category",IF(AND(I1853="Transfer",F1853=""),"Transfer needs ID",IF(AND(F1853&lt;&gt;"",ABS(N(L1853))&gt;0.009),"Unmatched transfer",IF(AND(LEFT(E1853,6)="Rental",K1853="Household"),"Rental row needs property",""))))))</f>
        <v/>
      </c>
    </row>
    <row r="1854" customFormat="false" ht="15" hidden="false" customHeight="false" outlineLevel="0" collapsed="false">
      <c r="A1854" s="21"/>
      <c r="D1854" s="22"/>
      <c r="I1854" s="23" t="str">
        <f aca="false">IF(E1854="","",IFERROR(INDEX(Categories!$A$2:$A$200,MATCH(E1854,Categories!$B$2:$B$200,0)),"Unknown"))</f>
        <v/>
      </c>
      <c r="J1854" s="24" t="str">
        <f aca="false">IF(A1854="","",DATE(YEAR(A1854),MONTH(A1854),1))</f>
        <v/>
      </c>
      <c r="K1854" s="23" t="str">
        <f aca="false">IF(A1854="","",IF(G1854&lt;&gt;"",G1854,IFERROR(INDEX(Accounts!$D$2:$D$40,MATCH(B1854,Accounts!$A$2:$A$40,0)),"Household")))</f>
        <v/>
      </c>
      <c r="L1854" s="25" t="str">
        <f aca="false">IF(F1854="","",SUMIFS($D$2:$D$3001,$F$2:$F$3001,F1854))</f>
        <v/>
      </c>
      <c r="M1854" s="23" t="str">
        <f aca="false">IF(A1854="","",IF(E1854="","Uncategorized",IF(I1854="Unknown","Unknown category",IF(AND(I1854="Transfer",F1854=""),"Transfer needs ID",IF(AND(F1854&lt;&gt;"",ABS(N(L1854))&gt;0.009),"Unmatched transfer",IF(AND(LEFT(E1854,6)="Rental",K1854="Household"),"Rental row needs property",""))))))</f>
        <v/>
      </c>
    </row>
    <row r="1855" customFormat="false" ht="15" hidden="false" customHeight="false" outlineLevel="0" collapsed="false">
      <c r="A1855" s="21"/>
      <c r="D1855" s="22"/>
      <c r="I1855" s="23" t="str">
        <f aca="false">IF(E1855="","",IFERROR(INDEX(Categories!$A$2:$A$200,MATCH(E1855,Categories!$B$2:$B$200,0)),"Unknown"))</f>
        <v/>
      </c>
      <c r="J1855" s="24" t="str">
        <f aca="false">IF(A1855="","",DATE(YEAR(A1855),MONTH(A1855),1))</f>
        <v/>
      </c>
      <c r="K1855" s="23" t="str">
        <f aca="false">IF(A1855="","",IF(G1855&lt;&gt;"",G1855,IFERROR(INDEX(Accounts!$D$2:$D$40,MATCH(B1855,Accounts!$A$2:$A$40,0)),"Household")))</f>
        <v/>
      </c>
      <c r="L1855" s="25" t="str">
        <f aca="false">IF(F1855="","",SUMIFS($D$2:$D$3001,$F$2:$F$3001,F1855))</f>
        <v/>
      </c>
      <c r="M1855" s="23" t="str">
        <f aca="false">IF(A1855="","",IF(E1855="","Uncategorized",IF(I1855="Unknown","Unknown category",IF(AND(I1855="Transfer",F1855=""),"Transfer needs ID",IF(AND(F1855&lt;&gt;"",ABS(N(L1855))&gt;0.009),"Unmatched transfer",IF(AND(LEFT(E1855,6)="Rental",K1855="Household"),"Rental row needs property",""))))))</f>
        <v/>
      </c>
    </row>
    <row r="1856" customFormat="false" ht="15" hidden="false" customHeight="false" outlineLevel="0" collapsed="false">
      <c r="A1856" s="21"/>
      <c r="D1856" s="22"/>
      <c r="I1856" s="23" t="str">
        <f aca="false">IF(E1856="","",IFERROR(INDEX(Categories!$A$2:$A$200,MATCH(E1856,Categories!$B$2:$B$200,0)),"Unknown"))</f>
        <v/>
      </c>
      <c r="J1856" s="24" t="str">
        <f aca="false">IF(A1856="","",DATE(YEAR(A1856),MONTH(A1856),1))</f>
        <v/>
      </c>
      <c r="K1856" s="23" t="str">
        <f aca="false">IF(A1856="","",IF(G1856&lt;&gt;"",G1856,IFERROR(INDEX(Accounts!$D$2:$D$40,MATCH(B1856,Accounts!$A$2:$A$40,0)),"Household")))</f>
        <v/>
      </c>
      <c r="L1856" s="25" t="str">
        <f aca="false">IF(F1856="","",SUMIFS($D$2:$D$3001,$F$2:$F$3001,F1856))</f>
        <v/>
      </c>
      <c r="M1856" s="23" t="str">
        <f aca="false">IF(A1856="","",IF(E1856="","Uncategorized",IF(I1856="Unknown","Unknown category",IF(AND(I1856="Transfer",F1856=""),"Transfer needs ID",IF(AND(F1856&lt;&gt;"",ABS(N(L1856))&gt;0.009),"Unmatched transfer",IF(AND(LEFT(E1856,6)="Rental",K1856="Household"),"Rental row needs property",""))))))</f>
        <v/>
      </c>
    </row>
    <row r="1857" customFormat="false" ht="15" hidden="false" customHeight="false" outlineLevel="0" collapsed="false">
      <c r="A1857" s="21"/>
      <c r="D1857" s="22"/>
      <c r="I1857" s="23" t="str">
        <f aca="false">IF(E1857="","",IFERROR(INDEX(Categories!$A$2:$A$200,MATCH(E1857,Categories!$B$2:$B$200,0)),"Unknown"))</f>
        <v/>
      </c>
      <c r="J1857" s="24" t="str">
        <f aca="false">IF(A1857="","",DATE(YEAR(A1857),MONTH(A1857),1))</f>
        <v/>
      </c>
      <c r="K1857" s="23" t="str">
        <f aca="false">IF(A1857="","",IF(G1857&lt;&gt;"",G1857,IFERROR(INDEX(Accounts!$D$2:$D$40,MATCH(B1857,Accounts!$A$2:$A$40,0)),"Household")))</f>
        <v/>
      </c>
      <c r="L1857" s="25" t="str">
        <f aca="false">IF(F1857="","",SUMIFS($D$2:$D$3001,$F$2:$F$3001,F1857))</f>
        <v/>
      </c>
      <c r="M1857" s="23" t="str">
        <f aca="false">IF(A1857="","",IF(E1857="","Uncategorized",IF(I1857="Unknown","Unknown category",IF(AND(I1857="Transfer",F1857=""),"Transfer needs ID",IF(AND(F1857&lt;&gt;"",ABS(N(L1857))&gt;0.009),"Unmatched transfer",IF(AND(LEFT(E1857,6)="Rental",K1857="Household"),"Rental row needs property",""))))))</f>
        <v/>
      </c>
    </row>
    <row r="1858" customFormat="false" ht="15" hidden="false" customHeight="false" outlineLevel="0" collapsed="false">
      <c r="A1858" s="21"/>
      <c r="D1858" s="22"/>
      <c r="I1858" s="23" t="str">
        <f aca="false">IF(E1858="","",IFERROR(INDEX(Categories!$A$2:$A$200,MATCH(E1858,Categories!$B$2:$B$200,0)),"Unknown"))</f>
        <v/>
      </c>
      <c r="J1858" s="24" t="str">
        <f aca="false">IF(A1858="","",DATE(YEAR(A1858),MONTH(A1858),1))</f>
        <v/>
      </c>
      <c r="K1858" s="23" t="str">
        <f aca="false">IF(A1858="","",IF(G1858&lt;&gt;"",G1858,IFERROR(INDEX(Accounts!$D$2:$D$40,MATCH(B1858,Accounts!$A$2:$A$40,0)),"Household")))</f>
        <v/>
      </c>
      <c r="L1858" s="25" t="str">
        <f aca="false">IF(F1858="","",SUMIFS($D$2:$D$3001,$F$2:$F$3001,F1858))</f>
        <v/>
      </c>
      <c r="M1858" s="23" t="str">
        <f aca="false">IF(A1858="","",IF(E1858="","Uncategorized",IF(I1858="Unknown","Unknown category",IF(AND(I1858="Transfer",F1858=""),"Transfer needs ID",IF(AND(F1858&lt;&gt;"",ABS(N(L1858))&gt;0.009),"Unmatched transfer",IF(AND(LEFT(E1858,6)="Rental",K1858="Household"),"Rental row needs property",""))))))</f>
        <v/>
      </c>
    </row>
    <row r="1859" customFormat="false" ht="15" hidden="false" customHeight="false" outlineLevel="0" collapsed="false">
      <c r="A1859" s="21"/>
      <c r="D1859" s="22"/>
      <c r="I1859" s="23" t="str">
        <f aca="false">IF(E1859="","",IFERROR(INDEX(Categories!$A$2:$A$200,MATCH(E1859,Categories!$B$2:$B$200,0)),"Unknown"))</f>
        <v/>
      </c>
      <c r="J1859" s="24" t="str">
        <f aca="false">IF(A1859="","",DATE(YEAR(A1859),MONTH(A1859),1))</f>
        <v/>
      </c>
      <c r="K1859" s="23" t="str">
        <f aca="false">IF(A1859="","",IF(G1859&lt;&gt;"",G1859,IFERROR(INDEX(Accounts!$D$2:$D$40,MATCH(B1859,Accounts!$A$2:$A$40,0)),"Household")))</f>
        <v/>
      </c>
      <c r="L1859" s="25" t="str">
        <f aca="false">IF(F1859="","",SUMIFS($D$2:$D$3001,$F$2:$F$3001,F1859))</f>
        <v/>
      </c>
      <c r="M1859" s="23" t="str">
        <f aca="false">IF(A1859="","",IF(E1859="","Uncategorized",IF(I1859="Unknown","Unknown category",IF(AND(I1859="Transfer",F1859=""),"Transfer needs ID",IF(AND(F1859&lt;&gt;"",ABS(N(L1859))&gt;0.009),"Unmatched transfer",IF(AND(LEFT(E1859,6)="Rental",K1859="Household"),"Rental row needs property",""))))))</f>
        <v/>
      </c>
    </row>
    <row r="1860" customFormat="false" ht="15" hidden="false" customHeight="false" outlineLevel="0" collapsed="false">
      <c r="A1860" s="21"/>
      <c r="D1860" s="22"/>
      <c r="I1860" s="23" t="str">
        <f aca="false">IF(E1860="","",IFERROR(INDEX(Categories!$A$2:$A$200,MATCH(E1860,Categories!$B$2:$B$200,0)),"Unknown"))</f>
        <v/>
      </c>
      <c r="J1860" s="24" t="str">
        <f aca="false">IF(A1860="","",DATE(YEAR(A1860),MONTH(A1860),1))</f>
        <v/>
      </c>
      <c r="K1860" s="23" t="str">
        <f aca="false">IF(A1860="","",IF(G1860&lt;&gt;"",G1860,IFERROR(INDEX(Accounts!$D$2:$D$40,MATCH(B1860,Accounts!$A$2:$A$40,0)),"Household")))</f>
        <v/>
      </c>
      <c r="L1860" s="25" t="str">
        <f aca="false">IF(F1860="","",SUMIFS($D$2:$D$3001,$F$2:$F$3001,F1860))</f>
        <v/>
      </c>
      <c r="M1860" s="23" t="str">
        <f aca="false">IF(A1860="","",IF(E1860="","Uncategorized",IF(I1860="Unknown","Unknown category",IF(AND(I1860="Transfer",F1860=""),"Transfer needs ID",IF(AND(F1860&lt;&gt;"",ABS(N(L1860))&gt;0.009),"Unmatched transfer",IF(AND(LEFT(E1860,6)="Rental",K1860="Household"),"Rental row needs property",""))))))</f>
        <v/>
      </c>
    </row>
    <row r="1861" customFormat="false" ht="15" hidden="false" customHeight="false" outlineLevel="0" collapsed="false">
      <c r="A1861" s="21"/>
      <c r="D1861" s="22"/>
      <c r="I1861" s="23" t="str">
        <f aca="false">IF(E1861="","",IFERROR(INDEX(Categories!$A$2:$A$200,MATCH(E1861,Categories!$B$2:$B$200,0)),"Unknown"))</f>
        <v/>
      </c>
      <c r="J1861" s="24" t="str">
        <f aca="false">IF(A1861="","",DATE(YEAR(A1861),MONTH(A1861),1))</f>
        <v/>
      </c>
      <c r="K1861" s="23" t="str">
        <f aca="false">IF(A1861="","",IF(G1861&lt;&gt;"",G1861,IFERROR(INDEX(Accounts!$D$2:$D$40,MATCH(B1861,Accounts!$A$2:$A$40,0)),"Household")))</f>
        <v/>
      </c>
      <c r="L1861" s="25" t="str">
        <f aca="false">IF(F1861="","",SUMIFS($D$2:$D$3001,$F$2:$F$3001,F1861))</f>
        <v/>
      </c>
      <c r="M1861" s="23" t="str">
        <f aca="false">IF(A1861="","",IF(E1861="","Uncategorized",IF(I1861="Unknown","Unknown category",IF(AND(I1861="Transfer",F1861=""),"Transfer needs ID",IF(AND(F1861&lt;&gt;"",ABS(N(L1861))&gt;0.009),"Unmatched transfer",IF(AND(LEFT(E1861,6)="Rental",K1861="Household"),"Rental row needs property",""))))))</f>
        <v/>
      </c>
    </row>
    <row r="1862" customFormat="false" ht="15" hidden="false" customHeight="false" outlineLevel="0" collapsed="false">
      <c r="A1862" s="21"/>
      <c r="D1862" s="22"/>
      <c r="I1862" s="23" t="str">
        <f aca="false">IF(E1862="","",IFERROR(INDEX(Categories!$A$2:$A$200,MATCH(E1862,Categories!$B$2:$B$200,0)),"Unknown"))</f>
        <v/>
      </c>
      <c r="J1862" s="24" t="str">
        <f aca="false">IF(A1862="","",DATE(YEAR(A1862),MONTH(A1862),1))</f>
        <v/>
      </c>
      <c r="K1862" s="23" t="str">
        <f aca="false">IF(A1862="","",IF(G1862&lt;&gt;"",G1862,IFERROR(INDEX(Accounts!$D$2:$D$40,MATCH(B1862,Accounts!$A$2:$A$40,0)),"Household")))</f>
        <v/>
      </c>
      <c r="L1862" s="25" t="str">
        <f aca="false">IF(F1862="","",SUMIFS($D$2:$D$3001,$F$2:$F$3001,F1862))</f>
        <v/>
      </c>
      <c r="M1862" s="23" t="str">
        <f aca="false">IF(A1862="","",IF(E1862="","Uncategorized",IF(I1862="Unknown","Unknown category",IF(AND(I1862="Transfer",F1862=""),"Transfer needs ID",IF(AND(F1862&lt;&gt;"",ABS(N(L1862))&gt;0.009),"Unmatched transfer",IF(AND(LEFT(E1862,6)="Rental",K1862="Household"),"Rental row needs property",""))))))</f>
        <v/>
      </c>
    </row>
    <row r="1863" customFormat="false" ht="15" hidden="false" customHeight="false" outlineLevel="0" collapsed="false">
      <c r="A1863" s="21"/>
      <c r="D1863" s="22"/>
      <c r="I1863" s="23" t="str">
        <f aca="false">IF(E1863="","",IFERROR(INDEX(Categories!$A$2:$A$200,MATCH(E1863,Categories!$B$2:$B$200,0)),"Unknown"))</f>
        <v/>
      </c>
      <c r="J1863" s="24" t="str">
        <f aca="false">IF(A1863="","",DATE(YEAR(A1863),MONTH(A1863),1))</f>
        <v/>
      </c>
      <c r="K1863" s="23" t="str">
        <f aca="false">IF(A1863="","",IF(G1863&lt;&gt;"",G1863,IFERROR(INDEX(Accounts!$D$2:$D$40,MATCH(B1863,Accounts!$A$2:$A$40,0)),"Household")))</f>
        <v/>
      </c>
      <c r="L1863" s="25" t="str">
        <f aca="false">IF(F1863="","",SUMIFS($D$2:$D$3001,$F$2:$F$3001,F1863))</f>
        <v/>
      </c>
      <c r="M1863" s="23" t="str">
        <f aca="false">IF(A1863="","",IF(E1863="","Uncategorized",IF(I1863="Unknown","Unknown category",IF(AND(I1863="Transfer",F1863=""),"Transfer needs ID",IF(AND(F1863&lt;&gt;"",ABS(N(L1863))&gt;0.009),"Unmatched transfer",IF(AND(LEFT(E1863,6)="Rental",K1863="Household"),"Rental row needs property",""))))))</f>
        <v/>
      </c>
    </row>
    <row r="1864" customFormat="false" ht="15" hidden="false" customHeight="false" outlineLevel="0" collapsed="false">
      <c r="A1864" s="21"/>
      <c r="D1864" s="22"/>
      <c r="I1864" s="23" t="str">
        <f aca="false">IF(E1864="","",IFERROR(INDEX(Categories!$A$2:$A$200,MATCH(E1864,Categories!$B$2:$B$200,0)),"Unknown"))</f>
        <v/>
      </c>
      <c r="J1864" s="24" t="str">
        <f aca="false">IF(A1864="","",DATE(YEAR(A1864),MONTH(A1864),1))</f>
        <v/>
      </c>
      <c r="K1864" s="23" t="str">
        <f aca="false">IF(A1864="","",IF(G1864&lt;&gt;"",G1864,IFERROR(INDEX(Accounts!$D$2:$D$40,MATCH(B1864,Accounts!$A$2:$A$40,0)),"Household")))</f>
        <v/>
      </c>
      <c r="L1864" s="25" t="str">
        <f aca="false">IF(F1864="","",SUMIFS($D$2:$D$3001,$F$2:$F$3001,F1864))</f>
        <v/>
      </c>
      <c r="M1864" s="23" t="str">
        <f aca="false">IF(A1864="","",IF(E1864="","Uncategorized",IF(I1864="Unknown","Unknown category",IF(AND(I1864="Transfer",F1864=""),"Transfer needs ID",IF(AND(F1864&lt;&gt;"",ABS(N(L1864))&gt;0.009),"Unmatched transfer",IF(AND(LEFT(E1864,6)="Rental",K1864="Household"),"Rental row needs property",""))))))</f>
        <v/>
      </c>
    </row>
    <row r="1865" customFormat="false" ht="15" hidden="false" customHeight="false" outlineLevel="0" collapsed="false">
      <c r="A1865" s="21"/>
      <c r="D1865" s="22"/>
      <c r="I1865" s="23" t="str">
        <f aca="false">IF(E1865="","",IFERROR(INDEX(Categories!$A$2:$A$200,MATCH(E1865,Categories!$B$2:$B$200,0)),"Unknown"))</f>
        <v/>
      </c>
      <c r="J1865" s="24" t="str">
        <f aca="false">IF(A1865="","",DATE(YEAR(A1865),MONTH(A1865),1))</f>
        <v/>
      </c>
      <c r="K1865" s="23" t="str">
        <f aca="false">IF(A1865="","",IF(G1865&lt;&gt;"",G1865,IFERROR(INDEX(Accounts!$D$2:$D$40,MATCH(B1865,Accounts!$A$2:$A$40,0)),"Household")))</f>
        <v/>
      </c>
      <c r="L1865" s="25" t="str">
        <f aca="false">IF(F1865="","",SUMIFS($D$2:$D$3001,$F$2:$F$3001,F1865))</f>
        <v/>
      </c>
      <c r="M1865" s="23" t="str">
        <f aca="false">IF(A1865="","",IF(E1865="","Uncategorized",IF(I1865="Unknown","Unknown category",IF(AND(I1865="Transfer",F1865=""),"Transfer needs ID",IF(AND(F1865&lt;&gt;"",ABS(N(L1865))&gt;0.009),"Unmatched transfer",IF(AND(LEFT(E1865,6)="Rental",K1865="Household"),"Rental row needs property",""))))))</f>
        <v/>
      </c>
    </row>
    <row r="1866" customFormat="false" ht="15" hidden="false" customHeight="false" outlineLevel="0" collapsed="false">
      <c r="A1866" s="21"/>
      <c r="D1866" s="22"/>
      <c r="I1866" s="23" t="str">
        <f aca="false">IF(E1866="","",IFERROR(INDEX(Categories!$A$2:$A$200,MATCH(E1866,Categories!$B$2:$B$200,0)),"Unknown"))</f>
        <v/>
      </c>
      <c r="J1866" s="24" t="str">
        <f aca="false">IF(A1866="","",DATE(YEAR(A1866),MONTH(A1866),1))</f>
        <v/>
      </c>
      <c r="K1866" s="23" t="str">
        <f aca="false">IF(A1866="","",IF(G1866&lt;&gt;"",G1866,IFERROR(INDEX(Accounts!$D$2:$D$40,MATCH(B1866,Accounts!$A$2:$A$40,0)),"Household")))</f>
        <v/>
      </c>
      <c r="L1866" s="25" t="str">
        <f aca="false">IF(F1866="","",SUMIFS($D$2:$D$3001,$F$2:$F$3001,F1866))</f>
        <v/>
      </c>
      <c r="M1866" s="23" t="str">
        <f aca="false">IF(A1866="","",IF(E1866="","Uncategorized",IF(I1866="Unknown","Unknown category",IF(AND(I1866="Transfer",F1866=""),"Transfer needs ID",IF(AND(F1866&lt;&gt;"",ABS(N(L1866))&gt;0.009),"Unmatched transfer",IF(AND(LEFT(E1866,6)="Rental",K1866="Household"),"Rental row needs property",""))))))</f>
        <v/>
      </c>
    </row>
    <row r="1867" customFormat="false" ht="15" hidden="false" customHeight="false" outlineLevel="0" collapsed="false">
      <c r="A1867" s="21"/>
      <c r="D1867" s="22"/>
      <c r="I1867" s="23" t="str">
        <f aca="false">IF(E1867="","",IFERROR(INDEX(Categories!$A$2:$A$200,MATCH(E1867,Categories!$B$2:$B$200,0)),"Unknown"))</f>
        <v/>
      </c>
      <c r="J1867" s="24" t="str">
        <f aca="false">IF(A1867="","",DATE(YEAR(A1867),MONTH(A1867),1))</f>
        <v/>
      </c>
      <c r="K1867" s="23" t="str">
        <f aca="false">IF(A1867="","",IF(G1867&lt;&gt;"",G1867,IFERROR(INDEX(Accounts!$D$2:$D$40,MATCH(B1867,Accounts!$A$2:$A$40,0)),"Household")))</f>
        <v/>
      </c>
      <c r="L1867" s="25" t="str">
        <f aca="false">IF(F1867="","",SUMIFS($D$2:$D$3001,$F$2:$F$3001,F1867))</f>
        <v/>
      </c>
      <c r="M1867" s="23" t="str">
        <f aca="false">IF(A1867="","",IF(E1867="","Uncategorized",IF(I1867="Unknown","Unknown category",IF(AND(I1867="Transfer",F1867=""),"Transfer needs ID",IF(AND(F1867&lt;&gt;"",ABS(N(L1867))&gt;0.009),"Unmatched transfer",IF(AND(LEFT(E1867,6)="Rental",K1867="Household"),"Rental row needs property",""))))))</f>
        <v/>
      </c>
    </row>
    <row r="1868" customFormat="false" ht="15" hidden="false" customHeight="false" outlineLevel="0" collapsed="false">
      <c r="A1868" s="21"/>
      <c r="D1868" s="22"/>
      <c r="I1868" s="23" t="str">
        <f aca="false">IF(E1868="","",IFERROR(INDEX(Categories!$A$2:$A$200,MATCH(E1868,Categories!$B$2:$B$200,0)),"Unknown"))</f>
        <v/>
      </c>
      <c r="J1868" s="24" t="str">
        <f aca="false">IF(A1868="","",DATE(YEAR(A1868),MONTH(A1868),1))</f>
        <v/>
      </c>
      <c r="K1868" s="23" t="str">
        <f aca="false">IF(A1868="","",IF(G1868&lt;&gt;"",G1868,IFERROR(INDEX(Accounts!$D$2:$D$40,MATCH(B1868,Accounts!$A$2:$A$40,0)),"Household")))</f>
        <v/>
      </c>
      <c r="L1868" s="25" t="str">
        <f aca="false">IF(F1868="","",SUMIFS($D$2:$D$3001,$F$2:$F$3001,F1868))</f>
        <v/>
      </c>
      <c r="M1868" s="23" t="str">
        <f aca="false">IF(A1868="","",IF(E1868="","Uncategorized",IF(I1868="Unknown","Unknown category",IF(AND(I1868="Transfer",F1868=""),"Transfer needs ID",IF(AND(F1868&lt;&gt;"",ABS(N(L1868))&gt;0.009),"Unmatched transfer",IF(AND(LEFT(E1868,6)="Rental",K1868="Household"),"Rental row needs property",""))))))</f>
        <v/>
      </c>
    </row>
    <row r="1869" customFormat="false" ht="15" hidden="false" customHeight="false" outlineLevel="0" collapsed="false">
      <c r="A1869" s="21"/>
      <c r="D1869" s="22"/>
      <c r="I1869" s="23" t="str">
        <f aca="false">IF(E1869="","",IFERROR(INDEX(Categories!$A$2:$A$200,MATCH(E1869,Categories!$B$2:$B$200,0)),"Unknown"))</f>
        <v/>
      </c>
      <c r="J1869" s="24" t="str">
        <f aca="false">IF(A1869="","",DATE(YEAR(A1869),MONTH(A1869),1))</f>
        <v/>
      </c>
      <c r="K1869" s="23" t="str">
        <f aca="false">IF(A1869="","",IF(G1869&lt;&gt;"",G1869,IFERROR(INDEX(Accounts!$D$2:$D$40,MATCH(B1869,Accounts!$A$2:$A$40,0)),"Household")))</f>
        <v/>
      </c>
      <c r="L1869" s="25" t="str">
        <f aca="false">IF(F1869="","",SUMIFS($D$2:$D$3001,$F$2:$F$3001,F1869))</f>
        <v/>
      </c>
      <c r="M1869" s="23" t="str">
        <f aca="false">IF(A1869="","",IF(E1869="","Uncategorized",IF(I1869="Unknown","Unknown category",IF(AND(I1869="Transfer",F1869=""),"Transfer needs ID",IF(AND(F1869&lt;&gt;"",ABS(N(L1869))&gt;0.009),"Unmatched transfer",IF(AND(LEFT(E1869,6)="Rental",K1869="Household"),"Rental row needs property",""))))))</f>
        <v/>
      </c>
    </row>
    <row r="1870" customFormat="false" ht="15" hidden="false" customHeight="false" outlineLevel="0" collapsed="false">
      <c r="A1870" s="21"/>
      <c r="D1870" s="22"/>
      <c r="I1870" s="23" t="str">
        <f aca="false">IF(E1870="","",IFERROR(INDEX(Categories!$A$2:$A$200,MATCH(E1870,Categories!$B$2:$B$200,0)),"Unknown"))</f>
        <v/>
      </c>
      <c r="J1870" s="24" t="str">
        <f aca="false">IF(A1870="","",DATE(YEAR(A1870),MONTH(A1870),1))</f>
        <v/>
      </c>
      <c r="K1870" s="23" t="str">
        <f aca="false">IF(A1870="","",IF(G1870&lt;&gt;"",G1870,IFERROR(INDEX(Accounts!$D$2:$D$40,MATCH(B1870,Accounts!$A$2:$A$40,0)),"Household")))</f>
        <v/>
      </c>
      <c r="L1870" s="25" t="str">
        <f aca="false">IF(F1870="","",SUMIFS($D$2:$D$3001,$F$2:$F$3001,F1870))</f>
        <v/>
      </c>
      <c r="M1870" s="23" t="str">
        <f aca="false">IF(A1870="","",IF(E1870="","Uncategorized",IF(I1870="Unknown","Unknown category",IF(AND(I1870="Transfer",F1870=""),"Transfer needs ID",IF(AND(F1870&lt;&gt;"",ABS(N(L1870))&gt;0.009),"Unmatched transfer",IF(AND(LEFT(E1870,6)="Rental",K1870="Household"),"Rental row needs property",""))))))</f>
        <v/>
      </c>
    </row>
    <row r="1871" customFormat="false" ht="15" hidden="false" customHeight="false" outlineLevel="0" collapsed="false">
      <c r="A1871" s="21"/>
      <c r="D1871" s="22"/>
      <c r="I1871" s="23" t="str">
        <f aca="false">IF(E1871="","",IFERROR(INDEX(Categories!$A$2:$A$200,MATCH(E1871,Categories!$B$2:$B$200,0)),"Unknown"))</f>
        <v/>
      </c>
      <c r="J1871" s="24" t="str">
        <f aca="false">IF(A1871="","",DATE(YEAR(A1871),MONTH(A1871),1))</f>
        <v/>
      </c>
      <c r="K1871" s="23" t="str">
        <f aca="false">IF(A1871="","",IF(G1871&lt;&gt;"",G1871,IFERROR(INDEX(Accounts!$D$2:$D$40,MATCH(B1871,Accounts!$A$2:$A$40,0)),"Household")))</f>
        <v/>
      </c>
      <c r="L1871" s="25" t="str">
        <f aca="false">IF(F1871="","",SUMIFS($D$2:$D$3001,$F$2:$F$3001,F1871))</f>
        <v/>
      </c>
      <c r="M1871" s="23" t="str">
        <f aca="false">IF(A1871="","",IF(E1871="","Uncategorized",IF(I1871="Unknown","Unknown category",IF(AND(I1871="Transfer",F1871=""),"Transfer needs ID",IF(AND(F1871&lt;&gt;"",ABS(N(L1871))&gt;0.009),"Unmatched transfer",IF(AND(LEFT(E1871,6)="Rental",K1871="Household"),"Rental row needs property",""))))))</f>
        <v/>
      </c>
    </row>
    <row r="1872" customFormat="false" ht="15" hidden="false" customHeight="false" outlineLevel="0" collapsed="false">
      <c r="A1872" s="21"/>
      <c r="D1872" s="22"/>
      <c r="I1872" s="23" t="str">
        <f aca="false">IF(E1872="","",IFERROR(INDEX(Categories!$A$2:$A$200,MATCH(E1872,Categories!$B$2:$B$200,0)),"Unknown"))</f>
        <v/>
      </c>
      <c r="J1872" s="24" t="str">
        <f aca="false">IF(A1872="","",DATE(YEAR(A1872),MONTH(A1872),1))</f>
        <v/>
      </c>
      <c r="K1872" s="23" t="str">
        <f aca="false">IF(A1872="","",IF(G1872&lt;&gt;"",G1872,IFERROR(INDEX(Accounts!$D$2:$D$40,MATCH(B1872,Accounts!$A$2:$A$40,0)),"Household")))</f>
        <v/>
      </c>
      <c r="L1872" s="25" t="str">
        <f aca="false">IF(F1872="","",SUMIFS($D$2:$D$3001,$F$2:$F$3001,F1872))</f>
        <v/>
      </c>
      <c r="M1872" s="23" t="str">
        <f aca="false">IF(A1872="","",IF(E1872="","Uncategorized",IF(I1872="Unknown","Unknown category",IF(AND(I1872="Transfer",F1872=""),"Transfer needs ID",IF(AND(F1872&lt;&gt;"",ABS(N(L1872))&gt;0.009),"Unmatched transfer",IF(AND(LEFT(E1872,6)="Rental",K1872="Household"),"Rental row needs property",""))))))</f>
        <v/>
      </c>
    </row>
    <row r="1873" customFormat="false" ht="15" hidden="false" customHeight="false" outlineLevel="0" collapsed="false">
      <c r="A1873" s="21"/>
      <c r="D1873" s="22"/>
      <c r="I1873" s="23" t="str">
        <f aca="false">IF(E1873="","",IFERROR(INDEX(Categories!$A$2:$A$200,MATCH(E1873,Categories!$B$2:$B$200,0)),"Unknown"))</f>
        <v/>
      </c>
      <c r="J1873" s="24" t="str">
        <f aca="false">IF(A1873="","",DATE(YEAR(A1873),MONTH(A1873),1))</f>
        <v/>
      </c>
      <c r="K1873" s="23" t="str">
        <f aca="false">IF(A1873="","",IF(G1873&lt;&gt;"",G1873,IFERROR(INDEX(Accounts!$D$2:$D$40,MATCH(B1873,Accounts!$A$2:$A$40,0)),"Household")))</f>
        <v/>
      </c>
      <c r="L1873" s="25" t="str">
        <f aca="false">IF(F1873="","",SUMIFS($D$2:$D$3001,$F$2:$F$3001,F1873))</f>
        <v/>
      </c>
      <c r="M1873" s="23" t="str">
        <f aca="false">IF(A1873="","",IF(E1873="","Uncategorized",IF(I1873="Unknown","Unknown category",IF(AND(I1873="Transfer",F1873=""),"Transfer needs ID",IF(AND(F1873&lt;&gt;"",ABS(N(L1873))&gt;0.009),"Unmatched transfer",IF(AND(LEFT(E1873,6)="Rental",K1873="Household"),"Rental row needs property",""))))))</f>
        <v/>
      </c>
    </row>
    <row r="1874" customFormat="false" ht="15" hidden="false" customHeight="false" outlineLevel="0" collapsed="false">
      <c r="A1874" s="21"/>
      <c r="D1874" s="22"/>
      <c r="I1874" s="23" t="str">
        <f aca="false">IF(E1874="","",IFERROR(INDEX(Categories!$A$2:$A$200,MATCH(E1874,Categories!$B$2:$B$200,0)),"Unknown"))</f>
        <v/>
      </c>
      <c r="J1874" s="24" t="str">
        <f aca="false">IF(A1874="","",DATE(YEAR(A1874),MONTH(A1874),1))</f>
        <v/>
      </c>
      <c r="K1874" s="23" t="str">
        <f aca="false">IF(A1874="","",IF(G1874&lt;&gt;"",G1874,IFERROR(INDEX(Accounts!$D$2:$D$40,MATCH(B1874,Accounts!$A$2:$A$40,0)),"Household")))</f>
        <v/>
      </c>
      <c r="L1874" s="25" t="str">
        <f aca="false">IF(F1874="","",SUMIFS($D$2:$D$3001,$F$2:$F$3001,F1874))</f>
        <v/>
      </c>
      <c r="M1874" s="23" t="str">
        <f aca="false">IF(A1874="","",IF(E1874="","Uncategorized",IF(I1874="Unknown","Unknown category",IF(AND(I1874="Transfer",F1874=""),"Transfer needs ID",IF(AND(F1874&lt;&gt;"",ABS(N(L1874))&gt;0.009),"Unmatched transfer",IF(AND(LEFT(E1874,6)="Rental",K1874="Household"),"Rental row needs property",""))))))</f>
        <v/>
      </c>
    </row>
    <row r="1875" customFormat="false" ht="15" hidden="false" customHeight="false" outlineLevel="0" collapsed="false">
      <c r="A1875" s="21"/>
      <c r="D1875" s="22"/>
      <c r="I1875" s="23" t="str">
        <f aca="false">IF(E1875="","",IFERROR(INDEX(Categories!$A$2:$A$200,MATCH(E1875,Categories!$B$2:$B$200,0)),"Unknown"))</f>
        <v/>
      </c>
      <c r="J1875" s="24" t="str">
        <f aca="false">IF(A1875="","",DATE(YEAR(A1875),MONTH(A1875),1))</f>
        <v/>
      </c>
      <c r="K1875" s="23" t="str">
        <f aca="false">IF(A1875="","",IF(G1875&lt;&gt;"",G1875,IFERROR(INDEX(Accounts!$D$2:$D$40,MATCH(B1875,Accounts!$A$2:$A$40,0)),"Household")))</f>
        <v/>
      </c>
      <c r="L1875" s="25" t="str">
        <f aca="false">IF(F1875="","",SUMIFS($D$2:$D$3001,$F$2:$F$3001,F1875))</f>
        <v/>
      </c>
      <c r="M1875" s="23" t="str">
        <f aca="false">IF(A1875="","",IF(E1875="","Uncategorized",IF(I1875="Unknown","Unknown category",IF(AND(I1875="Transfer",F1875=""),"Transfer needs ID",IF(AND(F1875&lt;&gt;"",ABS(N(L1875))&gt;0.009),"Unmatched transfer",IF(AND(LEFT(E1875,6)="Rental",K1875="Household"),"Rental row needs property",""))))))</f>
        <v/>
      </c>
    </row>
    <row r="1876" customFormat="false" ht="15" hidden="false" customHeight="false" outlineLevel="0" collapsed="false">
      <c r="A1876" s="21"/>
      <c r="D1876" s="22"/>
      <c r="I1876" s="23" t="str">
        <f aca="false">IF(E1876="","",IFERROR(INDEX(Categories!$A$2:$A$200,MATCH(E1876,Categories!$B$2:$B$200,0)),"Unknown"))</f>
        <v/>
      </c>
      <c r="J1876" s="24" t="str">
        <f aca="false">IF(A1876="","",DATE(YEAR(A1876),MONTH(A1876),1))</f>
        <v/>
      </c>
      <c r="K1876" s="23" t="str">
        <f aca="false">IF(A1876="","",IF(G1876&lt;&gt;"",G1876,IFERROR(INDEX(Accounts!$D$2:$D$40,MATCH(B1876,Accounts!$A$2:$A$40,0)),"Household")))</f>
        <v/>
      </c>
      <c r="L1876" s="25" t="str">
        <f aca="false">IF(F1876="","",SUMIFS($D$2:$D$3001,$F$2:$F$3001,F1876))</f>
        <v/>
      </c>
      <c r="M1876" s="23" t="str">
        <f aca="false">IF(A1876="","",IF(E1876="","Uncategorized",IF(I1876="Unknown","Unknown category",IF(AND(I1876="Transfer",F1876=""),"Transfer needs ID",IF(AND(F1876&lt;&gt;"",ABS(N(L1876))&gt;0.009),"Unmatched transfer",IF(AND(LEFT(E1876,6)="Rental",K1876="Household"),"Rental row needs property",""))))))</f>
        <v/>
      </c>
    </row>
    <row r="1877" customFormat="false" ht="15" hidden="false" customHeight="false" outlineLevel="0" collapsed="false">
      <c r="A1877" s="21"/>
      <c r="D1877" s="22"/>
      <c r="I1877" s="23" t="str">
        <f aca="false">IF(E1877="","",IFERROR(INDEX(Categories!$A$2:$A$200,MATCH(E1877,Categories!$B$2:$B$200,0)),"Unknown"))</f>
        <v/>
      </c>
      <c r="J1877" s="24" t="str">
        <f aca="false">IF(A1877="","",DATE(YEAR(A1877),MONTH(A1877),1))</f>
        <v/>
      </c>
      <c r="K1877" s="23" t="str">
        <f aca="false">IF(A1877="","",IF(G1877&lt;&gt;"",G1877,IFERROR(INDEX(Accounts!$D$2:$D$40,MATCH(B1877,Accounts!$A$2:$A$40,0)),"Household")))</f>
        <v/>
      </c>
      <c r="L1877" s="25" t="str">
        <f aca="false">IF(F1877="","",SUMIFS($D$2:$D$3001,$F$2:$F$3001,F1877))</f>
        <v/>
      </c>
      <c r="M1877" s="23" t="str">
        <f aca="false">IF(A1877="","",IF(E1877="","Uncategorized",IF(I1877="Unknown","Unknown category",IF(AND(I1877="Transfer",F1877=""),"Transfer needs ID",IF(AND(F1877&lt;&gt;"",ABS(N(L1877))&gt;0.009),"Unmatched transfer",IF(AND(LEFT(E1877,6)="Rental",K1877="Household"),"Rental row needs property",""))))))</f>
        <v/>
      </c>
    </row>
    <row r="1878" customFormat="false" ht="15" hidden="false" customHeight="false" outlineLevel="0" collapsed="false">
      <c r="A1878" s="21"/>
      <c r="D1878" s="22"/>
      <c r="I1878" s="23" t="str">
        <f aca="false">IF(E1878="","",IFERROR(INDEX(Categories!$A$2:$A$200,MATCH(E1878,Categories!$B$2:$B$200,0)),"Unknown"))</f>
        <v/>
      </c>
      <c r="J1878" s="24" t="str">
        <f aca="false">IF(A1878="","",DATE(YEAR(A1878),MONTH(A1878),1))</f>
        <v/>
      </c>
      <c r="K1878" s="23" t="str">
        <f aca="false">IF(A1878="","",IF(G1878&lt;&gt;"",G1878,IFERROR(INDEX(Accounts!$D$2:$D$40,MATCH(B1878,Accounts!$A$2:$A$40,0)),"Household")))</f>
        <v/>
      </c>
      <c r="L1878" s="25" t="str">
        <f aca="false">IF(F1878="","",SUMIFS($D$2:$D$3001,$F$2:$F$3001,F1878))</f>
        <v/>
      </c>
      <c r="M1878" s="23" t="str">
        <f aca="false">IF(A1878="","",IF(E1878="","Uncategorized",IF(I1878="Unknown","Unknown category",IF(AND(I1878="Transfer",F1878=""),"Transfer needs ID",IF(AND(F1878&lt;&gt;"",ABS(N(L1878))&gt;0.009),"Unmatched transfer",IF(AND(LEFT(E1878,6)="Rental",K1878="Household"),"Rental row needs property",""))))))</f>
        <v/>
      </c>
    </row>
    <row r="1879" customFormat="false" ht="15" hidden="false" customHeight="false" outlineLevel="0" collapsed="false">
      <c r="A1879" s="21"/>
      <c r="D1879" s="22"/>
      <c r="I1879" s="23" t="str">
        <f aca="false">IF(E1879="","",IFERROR(INDEX(Categories!$A$2:$A$200,MATCH(E1879,Categories!$B$2:$B$200,0)),"Unknown"))</f>
        <v/>
      </c>
      <c r="J1879" s="24" t="str">
        <f aca="false">IF(A1879="","",DATE(YEAR(A1879),MONTH(A1879),1))</f>
        <v/>
      </c>
      <c r="K1879" s="23" t="str">
        <f aca="false">IF(A1879="","",IF(G1879&lt;&gt;"",G1879,IFERROR(INDEX(Accounts!$D$2:$D$40,MATCH(B1879,Accounts!$A$2:$A$40,0)),"Household")))</f>
        <v/>
      </c>
      <c r="L1879" s="25" t="str">
        <f aca="false">IF(F1879="","",SUMIFS($D$2:$D$3001,$F$2:$F$3001,F1879))</f>
        <v/>
      </c>
      <c r="M1879" s="23" t="str">
        <f aca="false">IF(A1879="","",IF(E1879="","Uncategorized",IF(I1879="Unknown","Unknown category",IF(AND(I1879="Transfer",F1879=""),"Transfer needs ID",IF(AND(F1879&lt;&gt;"",ABS(N(L1879))&gt;0.009),"Unmatched transfer",IF(AND(LEFT(E1879,6)="Rental",K1879="Household"),"Rental row needs property",""))))))</f>
        <v/>
      </c>
    </row>
    <row r="1880" customFormat="false" ht="15" hidden="false" customHeight="false" outlineLevel="0" collapsed="false">
      <c r="A1880" s="21"/>
      <c r="D1880" s="22"/>
      <c r="I1880" s="23" t="str">
        <f aca="false">IF(E1880="","",IFERROR(INDEX(Categories!$A$2:$A$200,MATCH(E1880,Categories!$B$2:$B$200,0)),"Unknown"))</f>
        <v/>
      </c>
      <c r="J1880" s="24" t="str">
        <f aca="false">IF(A1880="","",DATE(YEAR(A1880),MONTH(A1880),1))</f>
        <v/>
      </c>
      <c r="K1880" s="23" t="str">
        <f aca="false">IF(A1880="","",IF(G1880&lt;&gt;"",G1880,IFERROR(INDEX(Accounts!$D$2:$D$40,MATCH(B1880,Accounts!$A$2:$A$40,0)),"Household")))</f>
        <v/>
      </c>
      <c r="L1880" s="25" t="str">
        <f aca="false">IF(F1880="","",SUMIFS($D$2:$D$3001,$F$2:$F$3001,F1880))</f>
        <v/>
      </c>
      <c r="M1880" s="23" t="str">
        <f aca="false">IF(A1880="","",IF(E1880="","Uncategorized",IF(I1880="Unknown","Unknown category",IF(AND(I1880="Transfer",F1880=""),"Transfer needs ID",IF(AND(F1880&lt;&gt;"",ABS(N(L1880))&gt;0.009),"Unmatched transfer",IF(AND(LEFT(E1880,6)="Rental",K1880="Household"),"Rental row needs property",""))))))</f>
        <v/>
      </c>
    </row>
    <row r="1881" customFormat="false" ht="15" hidden="false" customHeight="false" outlineLevel="0" collapsed="false">
      <c r="A1881" s="21"/>
      <c r="D1881" s="22"/>
      <c r="I1881" s="23" t="str">
        <f aca="false">IF(E1881="","",IFERROR(INDEX(Categories!$A$2:$A$200,MATCH(E1881,Categories!$B$2:$B$200,0)),"Unknown"))</f>
        <v/>
      </c>
      <c r="J1881" s="24" t="str">
        <f aca="false">IF(A1881="","",DATE(YEAR(A1881),MONTH(A1881),1))</f>
        <v/>
      </c>
      <c r="K1881" s="23" t="str">
        <f aca="false">IF(A1881="","",IF(G1881&lt;&gt;"",G1881,IFERROR(INDEX(Accounts!$D$2:$D$40,MATCH(B1881,Accounts!$A$2:$A$40,0)),"Household")))</f>
        <v/>
      </c>
      <c r="L1881" s="25" t="str">
        <f aca="false">IF(F1881="","",SUMIFS($D$2:$D$3001,$F$2:$F$3001,F1881))</f>
        <v/>
      </c>
      <c r="M1881" s="23" t="str">
        <f aca="false">IF(A1881="","",IF(E1881="","Uncategorized",IF(I1881="Unknown","Unknown category",IF(AND(I1881="Transfer",F1881=""),"Transfer needs ID",IF(AND(F1881&lt;&gt;"",ABS(N(L1881))&gt;0.009),"Unmatched transfer",IF(AND(LEFT(E1881,6)="Rental",K1881="Household"),"Rental row needs property",""))))))</f>
        <v/>
      </c>
    </row>
    <row r="1882" customFormat="false" ht="15" hidden="false" customHeight="false" outlineLevel="0" collapsed="false">
      <c r="A1882" s="21"/>
      <c r="D1882" s="22"/>
      <c r="I1882" s="23" t="str">
        <f aca="false">IF(E1882="","",IFERROR(INDEX(Categories!$A$2:$A$200,MATCH(E1882,Categories!$B$2:$B$200,0)),"Unknown"))</f>
        <v/>
      </c>
      <c r="J1882" s="24" t="str">
        <f aca="false">IF(A1882="","",DATE(YEAR(A1882),MONTH(A1882),1))</f>
        <v/>
      </c>
      <c r="K1882" s="23" t="str">
        <f aca="false">IF(A1882="","",IF(G1882&lt;&gt;"",G1882,IFERROR(INDEX(Accounts!$D$2:$D$40,MATCH(B1882,Accounts!$A$2:$A$40,0)),"Household")))</f>
        <v/>
      </c>
      <c r="L1882" s="25" t="str">
        <f aca="false">IF(F1882="","",SUMIFS($D$2:$D$3001,$F$2:$F$3001,F1882))</f>
        <v/>
      </c>
      <c r="M1882" s="23" t="str">
        <f aca="false">IF(A1882="","",IF(E1882="","Uncategorized",IF(I1882="Unknown","Unknown category",IF(AND(I1882="Transfer",F1882=""),"Transfer needs ID",IF(AND(F1882&lt;&gt;"",ABS(N(L1882))&gt;0.009),"Unmatched transfer",IF(AND(LEFT(E1882,6)="Rental",K1882="Household"),"Rental row needs property",""))))))</f>
        <v/>
      </c>
    </row>
    <row r="1883" customFormat="false" ht="15" hidden="false" customHeight="false" outlineLevel="0" collapsed="false">
      <c r="A1883" s="21"/>
      <c r="D1883" s="22"/>
      <c r="I1883" s="23" t="str">
        <f aca="false">IF(E1883="","",IFERROR(INDEX(Categories!$A$2:$A$200,MATCH(E1883,Categories!$B$2:$B$200,0)),"Unknown"))</f>
        <v/>
      </c>
      <c r="J1883" s="24" t="str">
        <f aca="false">IF(A1883="","",DATE(YEAR(A1883),MONTH(A1883),1))</f>
        <v/>
      </c>
      <c r="K1883" s="23" t="str">
        <f aca="false">IF(A1883="","",IF(G1883&lt;&gt;"",G1883,IFERROR(INDEX(Accounts!$D$2:$D$40,MATCH(B1883,Accounts!$A$2:$A$40,0)),"Household")))</f>
        <v/>
      </c>
      <c r="L1883" s="25" t="str">
        <f aca="false">IF(F1883="","",SUMIFS($D$2:$D$3001,$F$2:$F$3001,F1883))</f>
        <v/>
      </c>
      <c r="M1883" s="23" t="str">
        <f aca="false">IF(A1883="","",IF(E1883="","Uncategorized",IF(I1883="Unknown","Unknown category",IF(AND(I1883="Transfer",F1883=""),"Transfer needs ID",IF(AND(F1883&lt;&gt;"",ABS(N(L1883))&gt;0.009),"Unmatched transfer",IF(AND(LEFT(E1883,6)="Rental",K1883="Household"),"Rental row needs property",""))))))</f>
        <v/>
      </c>
    </row>
    <row r="1884" customFormat="false" ht="15" hidden="false" customHeight="false" outlineLevel="0" collapsed="false">
      <c r="A1884" s="21"/>
      <c r="D1884" s="22"/>
      <c r="I1884" s="23" t="str">
        <f aca="false">IF(E1884="","",IFERROR(INDEX(Categories!$A$2:$A$200,MATCH(E1884,Categories!$B$2:$B$200,0)),"Unknown"))</f>
        <v/>
      </c>
      <c r="J1884" s="24" t="str">
        <f aca="false">IF(A1884="","",DATE(YEAR(A1884),MONTH(A1884),1))</f>
        <v/>
      </c>
      <c r="K1884" s="23" t="str">
        <f aca="false">IF(A1884="","",IF(G1884&lt;&gt;"",G1884,IFERROR(INDEX(Accounts!$D$2:$D$40,MATCH(B1884,Accounts!$A$2:$A$40,0)),"Household")))</f>
        <v/>
      </c>
      <c r="L1884" s="25" t="str">
        <f aca="false">IF(F1884="","",SUMIFS($D$2:$D$3001,$F$2:$F$3001,F1884))</f>
        <v/>
      </c>
      <c r="M1884" s="23" t="str">
        <f aca="false">IF(A1884="","",IF(E1884="","Uncategorized",IF(I1884="Unknown","Unknown category",IF(AND(I1884="Transfer",F1884=""),"Transfer needs ID",IF(AND(F1884&lt;&gt;"",ABS(N(L1884))&gt;0.009),"Unmatched transfer",IF(AND(LEFT(E1884,6)="Rental",K1884="Household"),"Rental row needs property",""))))))</f>
        <v/>
      </c>
    </row>
    <row r="1885" customFormat="false" ht="15" hidden="false" customHeight="false" outlineLevel="0" collapsed="false">
      <c r="A1885" s="21"/>
      <c r="D1885" s="22"/>
      <c r="I1885" s="23" t="str">
        <f aca="false">IF(E1885="","",IFERROR(INDEX(Categories!$A$2:$A$200,MATCH(E1885,Categories!$B$2:$B$200,0)),"Unknown"))</f>
        <v/>
      </c>
      <c r="J1885" s="24" t="str">
        <f aca="false">IF(A1885="","",DATE(YEAR(A1885),MONTH(A1885),1))</f>
        <v/>
      </c>
      <c r="K1885" s="23" t="str">
        <f aca="false">IF(A1885="","",IF(G1885&lt;&gt;"",G1885,IFERROR(INDEX(Accounts!$D$2:$D$40,MATCH(B1885,Accounts!$A$2:$A$40,0)),"Household")))</f>
        <v/>
      </c>
      <c r="L1885" s="25" t="str">
        <f aca="false">IF(F1885="","",SUMIFS($D$2:$D$3001,$F$2:$F$3001,F1885))</f>
        <v/>
      </c>
      <c r="M1885" s="23" t="str">
        <f aca="false">IF(A1885="","",IF(E1885="","Uncategorized",IF(I1885="Unknown","Unknown category",IF(AND(I1885="Transfer",F1885=""),"Transfer needs ID",IF(AND(F1885&lt;&gt;"",ABS(N(L1885))&gt;0.009),"Unmatched transfer",IF(AND(LEFT(E1885,6)="Rental",K1885="Household"),"Rental row needs property",""))))))</f>
        <v/>
      </c>
    </row>
    <row r="1886" customFormat="false" ht="15" hidden="false" customHeight="false" outlineLevel="0" collapsed="false">
      <c r="A1886" s="21"/>
      <c r="D1886" s="22"/>
      <c r="I1886" s="23" t="str">
        <f aca="false">IF(E1886="","",IFERROR(INDEX(Categories!$A$2:$A$200,MATCH(E1886,Categories!$B$2:$B$200,0)),"Unknown"))</f>
        <v/>
      </c>
      <c r="J1886" s="24" t="str">
        <f aca="false">IF(A1886="","",DATE(YEAR(A1886),MONTH(A1886),1))</f>
        <v/>
      </c>
      <c r="K1886" s="23" t="str">
        <f aca="false">IF(A1886="","",IF(G1886&lt;&gt;"",G1886,IFERROR(INDEX(Accounts!$D$2:$D$40,MATCH(B1886,Accounts!$A$2:$A$40,0)),"Household")))</f>
        <v/>
      </c>
      <c r="L1886" s="25" t="str">
        <f aca="false">IF(F1886="","",SUMIFS($D$2:$D$3001,$F$2:$F$3001,F1886))</f>
        <v/>
      </c>
      <c r="M1886" s="23" t="str">
        <f aca="false">IF(A1886="","",IF(E1886="","Uncategorized",IF(I1886="Unknown","Unknown category",IF(AND(I1886="Transfer",F1886=""),"Transfer needs ID",IF(AND(F1886&lt;&gt;"",ABS(N(L1886))&gt;0.009),"Unmatched transfer",IF(AND(LEFT(E1886,6)="Rental",K1886="Household"),"Rental row needs property",""))))))</f>
        <v/>
      </c>
    </row>
    <row r="1887" customFormat="false" ht="15" hidden="false" customHeight="false" outlineLevel="0" collapsed="false">
      <c r="A1887" s="21"/>
      <c r="D1887" s="22"/>
      <c r="I1887" s="23" t="str">
        <f aca="false">IF(E1887="","",IFERROR(INDEX(Categories!$A$2:$A$200,MATCH(E1887,Categories!$B$2:$B$200,0)),"Unknown"))</f>
        <v/>
      </c>
      <c r="J1887" s="24" t="str">
        <f aca="false">IF(A1887="","",DATE(YEAR(A1887),MONTH(A1887),1))</f>
        <v/>
      </c>
      <c r="K1887" s="23" t="str">
        <f aca="false">IF(A1887="","",IF(G1887&lt;&gt;"",G1887,IFERROR(INDEX(Accounts!$D$2:$D$40,MATCH(B1887,Accounts!$A$2:$A$40,0)),"Household")))</f>
        <v/>
      </c>
      <c r="L1887" s="25" t="str">
        <f aca="false">IF(F1887="","",SUMIFS($D$2:$D$3001,$F$2:$F$3001,F1887))</f>
        <v/>
      </c>
      <c r="M1887" s="23" t="str">
        <f aca="false">IF(A1887="","",IF(E1887="","Uncategorized",IF(I1887="Unknown","Unknown category",IF(AND(I1887="Transfer",F1887=""),"Transfer needs ID",IF(AND(F1887&lt;&gt;"",ABS(N(L1887))&gt;0.009),"Unmatched transfer",IF(AND(LEFT(E1887,6)="Rental",K1887="Household"),"Rental row needs property",""))))))</f>
        <v/>
      </c>
    </row>
    <row r="1888" customFormat="false" ht="15" hidden="false" customHeight="false" outlineLevel="0" collapsed="false">
      <c r="A1888" s="21"/>
      <c r="D1888" s="22"/>
      <c r="I1888" s="23" t="str">
        <f aca="false">IF(E1888="","",IFERROR(INDEX(Categories!$A$2:$A$200,MATCH(E1888,Categories!$B$2:$B$200,0)),"Unknown"))</f>
        <v/>
      </c>
      <c r="J1888" s="24" t="str">
        <f aca="false">IF(A1888="","",DATE(YEAR(A1888),MONTH(A1888),1))</f>
        <v/>
      </c>
      <c r="K1888" s="23" t="str">
        <f aca="false">IF(A1888="","",IF(G1888&lt;&gt;"",G1888,IFERROR(INDEX(Accounts!$D$2:$D$40,MATCH(B1888,Accounts!$A$2:$A$40,0)),"Household")))</f>
        <v/>
      </c>
      <c r="L1888" s="25" t="str">
        <f aca="false">IF(F1888="","",SUMIFS($D$2:$D$3001,$F$2:$F$3001,F1888))</f>
        <v/>
      </c>
      <c r="M1888" s="23" t="str">
        <f aca="false">IF(A1888="","",IF(E1888="","Uncategorized",IF(I1888="Unknown","Unknown category",IF(AND(I1888="Transfer",F1888=""),"Transfer needs ID",IF(AND(F1888&lt;&gt;"",ABS(N(L1888))&gt;0.009),"Unmatched transfer",IF(AND(LEFT(E1888,6)="Rental",K1888="Household"),"Rental row needs property",""))))))</f>
        <v/>
      </c>
    </row>
    <row r="1889" customFormat="false" ht="15" hidden="false" customHeight="false" outlineLevel="0" collapsed="false">
      <c r="A1889" s="21"/>
      <c r="D1889" s="22"/>
      <c r="I1889" s="23" t="str">
        <f aca="false">IF(E1889="","",IFERROR(INDEX(Categories!$A$2:$A$200,MATCH(E1889,Categories!$B$2:$B$200,0)),"Unknown"))</f>
        <v/>
      </c>
      <c r="J1889" s="24" t="str">
        <f aca="false">IF(A1889="","",DATE(YEAR(A1889),MONTH(A1889),1))</f>
        <v/>
      </c>
      <c r="K1889" s="23" t="str">
        <f aca="false">IF(A1889="","",IF(G1889&lt;&gt;"",G1889,IFERROR(INDEX(Accounts!$D$2:$D$40,MATCH(B1889,Accounts!$A$2:$A$40,0)),"Household")))</f>
        <v/>
      </c>
      <c r="L1889" s="25" t="str">
        <f aca="false">IF(F1889="","",SUMIFS($D$2:$D$3001,$F$2:$F$3001,F1889))</f>
        <v/>
      </c>
      <c r="M1889" s="23" t="str">
        <f aca="false">IF(A1889="","",IF(E1889="","Uncategorized",IF(I1889="Unknown","Unknown category",IF(AND(I1889="Transfer",F1889=""),"Transfer needs ID",IF(AND(F1889&lt;&gt;"",ABS(N(L1889))&gt;0.009),"Unmatched transfer",IF(AND(LEFT(E1889,6)="Rental",K1889="Household"),"Rental row needs property",""))))))</f>
        <v/>
      </c>
    </row>
    <row r="1890" customFormat="false" ht="15" hidden="false" customHeight="false" outlineLevel="0" collapsed="false">
      <c r="A1890" s="21"/>
      <c r="D1890" s="22"/>
      <c r="I1890" s="23" t="str">
        <f aca="false">IF(E1890="","",IFERROR(INDEX(Categories!$A$2:$A$200,MATCH(E1890,Categories!$B$2:$B$200,0)),"Unknown"))</f>
        <v/>
      </c>
      <c r="J1890" s="24" t="str">
        <f aca="false">IF(A1890="","",DATE(YEAR(A1890),MONTH(A1890),1))</f>
        <v/>
      </c>
      <c r="K1890" s="23" t="str">
        <f aca="false">IF(A1890="","",IF(G1890&lt;&gt;"",G1890,IFERROR(INDEX(Accounts!$D$2:$D$40,MATCH(B1890,Accounts!$A$2:$A$40,0)),"Household")))</f>
        <v/>
      </c>
      <c r="L1890" s="25" t="str">
        <f aca="false">IF(F1890="","",SUMIFS($D$2:$D$3001,$F$2:$F$3001,F1890))</f>
        <v/>
      </c>
      <c r="M1890" s="23" t="str">
        <f aca="false">IF(A1890="","",IF(E1890="","Uncategorized",IF(I1890="Unknown","Unknown category",IF(AND(I1890="Transfer",F1890=""),"Transfer needs ID",IF(AND(F1890&lt;&gt;"",ABS(N(L1890))&gt;0.009),"Unmatched transfer",IF(AND(LEFT(E1890,6)="Rental",K1890="Household"),"Rental row needs property",""))))))</f>
        <v/>
      </c>
    </row>
    <row r="1891" customFormat="false" ht="15" hidden="false" customHeight="false" outlineLevel="0" collapsed="false">
      <c r="A1891" s="21"/>
      <c r="D1891" s="22"/>
      <c r="I1891" s="23" t="str">
        <f aca="false">IF(E1891="","",IFERROR(INDEX(Categories!$A$2:$A$200,MATCH(E1891,Categories!$B$2:$B$200,0)),"Unknown"))</f>
        <v/>
      </c>
      <c r="J1891" s="24" t="str">
        <f aca="false">IF(A1891="","",DATE(YEAR(A1891),MONTH(A1891),1))</f>
        <v/>
      </c>
      <c r="K1891" s="23" t="str">
        <f aca="false">IF(A1891="","",IF(G1891&lt;&gt;"",G1891,IFERROR(INDEX(Accounts!$D$2:$D$40,MATCH(B1891,Accounts!$A$2:$A$40,0)),"Household")))</f>
        <v/>
      </c>
      <c r="L1891" s="25" t="str">
        <f aca="false">IF(F1891="","",SUMIFS($D$2:$D$3001,$F$2:$F$3001,F1891))</f>
        <v/>
      </c>
      <c r="M1891" s="23" t="str">
        <f aca="false">IF(A1891="","",IF(E1891="","Uncategorized",IF(I1891="Unknown","Unknown category",IF(AND(I1891="Transfer",F1891=""),"Transfer needs ID",IF(AND(F1891&lt;&gt;"",ABS(N(L1891))&gt;0.009),"Unmatched transfer",IF(AND(LEFT(E1891,6)="Rental",K1891="Household"),"Rental row needs property",""))))))</f>
        <v/>
      </c>
    </row>
    <row r="1892" customFormat="false" ht="15" hidden="false" customHeight="false" outlineLevel="0" collapsed="false">
      <c r="A1892" s="21"/>
      <c r="D1892" s="22"/>
      <c r="I1892" s="23" t="str">
        <f aca="false">IF(E1892="","",IFERROR(INDEX(Categories!$A$2:$A$200,MATCH(E1892,Categories!$B$2:$B$200,0)),"Unknown"))</f>
        <v/>
      </c>
      <c r="J1892" s="24" t="str">
        <f aca="false">IF(A1892="","",DATE(YEAR(A1892),MONTH(A1892),1))</f>
        <v/>
      </c>
      <c r="K1892" s="23" t="str">
        <f aca="false">IF(A1892="","",IF(G1892&lt;&gt;"",G1892,IFERROR(INDEX(Accounts!$D$2:$D$40,MATCH(B1892,Accounts!$A$2:$A$40,0)),"Household")))</f>
        <v/>
      </c>
      <c r="L1892" s="25" t="str">
        <f aca="false">IF(F1892="","",SUMIFS($D$2:$D$3001,$F$2:$F$3001,F1892))</f>
        <v/>
      </c>
      <c r="M1892" s="23" t="str">
        <f aca="false">IF(A1892="","",IF(E1892="","Uncategorized",IF(I1892="Unknown","Unknown category",IF(AND(I1892="Transfer",F1892=""),"Transfer needs ID",IF(AND(F1892&lt;&gt;"",ABS(N(L1892))&gt;0.009),"Unmatched transfer",IF(AND(LEFT(E1892,6)="Rental",K1892="Household"),"Rental row needs property",""))))))</f>
        <v/>
      </c>
    </row>
    <row r="1893" customFormat="false" ht="15" hidden="false" customHeight="false" outlineLevel="0" collapsed="false">
      <c r="A1893" s="21"/>
      <c r="D1893" s="22"/>
      <c r="I1893" s="23" t="str">
        <f aca="false">IF(E1893="","",IFERROR(INDEX(Categories!$A$2:$A$200,MATCH(E1893,Categories!$B$2:$B$200,0)),"Unknown"))</f>
        <v/>
      </c>
      <c r="J1893" s="24" t="str">
        <f aca="false">IF(A1893="","",DATE(YEAR(A1893),MONTH(A1893),1))</f>
        <v/>
      </c>
      <c r="K1893" s="23" t="str">
        <f aca="false">IF(A1893="","",IF(G1893&lt;&gt;"",G1893,IFERROR(INDEX(Accounts!$D$2:$D$40,MATCH(B1893,Accounts!$A$2:$A$40,0)),"Household")))</f>
        <v/>
      </c>
      <c r="L1893" s="25" t="str">
        <f aca="false">IF(F1893="","",SUMIFS($D$2:$D$3001,$F$2:$F$3001,F1893))</f>
        <v/>
      </c>
      <c r="M1893" s="23" t="str">
        <f aca="false">IF(A1893="","",IF(E1893="","Uncategorized",IF(I1893="Unknown","Unknown category",IF(AND(I1893="Transfer",F1893=""),"Transfer needs ID",IF(AND(F1893&lt;&gt;"",ABS(N(L1893))&gt;0.009),"Unmatched transfer",IF(AND(LEFT(E1893,6)="Rental",K1893="Household"),"Rental row needs property",""))))))</f>
        <v/>
      </c>
    </row>
    <row r="1894" customFormat="false" ht="15" hidden="false" customHeight="false" outlineLevel="0" collapsed="false">
      <c r="A1894" s="21"/>
      <c r="D1894" s="22"/>
      <c r="I1894" s="23" t="str">
        <f aca="false">IF(E1894="","",IFERROR(INDEX(Categories!$A$2:$A$200,MATCH(E1894,Categories!$B$2:$B$200,0)),"Unknown"))</f>
        <v/>
      </c>
      <c r="J1894" s="24" t="str">
        <f aca="false">IF(A1894="","",DATE(YEAR(A1894),MONTH(A1894),1))</f>
        <v/>
      </c>
      <c r="K1894" s="23" t="str">
        <f aca="false">IF(A1894="","",IF(G1894&lt;&gt;"",G1894,IFERROR(INDEX(Accounts!$D$2:$D$40,MATCH(B1894,Accounts!$A$2:$A$40,0)),"Household")))</f>
        <v/>
      </c>
      <c r="L1894" s="25" t="str">
        <f aca="false">IF(F1894="","",SUMIFS($D$2:$D$3001,$F$2:$F$3001,F1894))</f>
        <v/>
      </c>
      <c r="M1894" s="23" t="str">
        <f aca="false">IF(A1894="","",IF(E1894="","Uncategorized",IF(I1894="Unknown","Unknown category",IF(AND(I1894="Transfer",F1894=""),"Transfer needs ID",IF(AND(F1894&lt;&gt;"",ABS(N(L1894))&gt;0.009),"Unmatched transfer",IF(AND(LEFT(E1894,6)="Rental",K1894="Household"),"Rental row needs property",""))))))</f>
        <v/>
      </c>
    </row>
    <row r="1895" customFormat="false" ht="15" hidden="false" customHeight="false" outlineLevel="0" collapsed="false">
      <c r="A1895" s="21"/>
      <c r="D1895" s="22"/>
      <c r="I1895" s="23" t="str">
        <f aca="false">IF(E1895="","",IFERROR(INDEX(Categories!$A$2:$A$200,MATCH(E1895,Categories!$B$2:$B$200,0)),"Unknown"))</f>
        <v/>
      </c>
      <c r="J1895" s="24" t="str">
        <f aca="false">IF(A1895="","",DATE(YEAR(A1895),MONTH(A1895),1))</f>
        <v/>
      </c>
      <c r="K1895" s="23" t="str">
        <f aca="false">IF(A1895="","",IF(G1895&lt;&gt;"",G1895,IFERROR(INDEX(Accounts!$D$2:$D$40,MATCH(B1895,Accounts!$A$2:$A$40,0)),"Household")))</f>
        <v/>
      </c>
      <c r="L1895" s="25" t="str">
        <f aca="false">IF(F1895="","",SUMIFS($D$2:$D$3001,$F$2:$F$3001,F1895))</f>
        <v/>
      </c>
      <c r="M1895" s="23" t="str">
        <f aca="false">IF(A1895="","",IF(E1895="","Uncategorized",IF(I1895="Unknown","Unknown category",IF(AND(I1895="Transfer",F1895=""),"Transfer needs ID",IF(AND(F1895&lt;&gt;"",ABS(N(L1895))&gt;0.009),"Unmatched transfer",IF(AND(LEFT(E1895,6)="Rental",K1895="Household"),"Rental row needs property",""))))))</f>
        <v/>
      </c>
    </row>
    <row r="1896" customFormat="false" ht="15" hidden="false" customHeight="false" outlineLevel="0" collapsed="false">
      <c r="A1896" s="21"/>
      <c r="D1896" s="22"/>
      <c r="I1896" s="23" t="str">
        <f aca="false">IF(E1896="","",IFERROR(INDEX(Categories!$A$2:$A$200,MATCH(E1896,Categories!$B$2:$B$200,0)),"Unknown"))</f>
        <v/>
      </c>
      <c r="J1896" s="24" t="str">
        <f aca="false">IF(A1896="","",DATE(YEAR(A1896),MONTH(A1896),1))</f>
        <v/>
      </c>
      <c r="K1896" s="23" t="str">
        <f aca="false">IF(A1896="","",IF(G1896&lt;&gt;"",G1896,IFERROR(INDEX(Accounts!$D$2:$D$40,MATCH(B1896,Accounts!$A$2:$A$40,0)),"Household")))</f>
        <v/>
      </c>
      <c r="L1896" s="25" t="str">
        <f aca="false">IF(F1896="","",SUMIFS($D$2:$D$3001,$F$2:$F$3001,F1896))</f>
        <v/>
      </c>
      <c r="M1896" s="23" t="str">
        <f aca="false">IF(A1896="","",IF(E1896="","Uncategorized",IF(I1896="Unknown","Unknown category",IF(AND(I1896="Transfer",F1896=""),"Transfer needs ID",IF(AND(F1896&lt;&gt;"",ABS(N(L1896))&gt;0.009),"Unmatched transfer",IF(AND(LEFT(E1896,6)="Rental",K1896="Household"),"Rental row needs property",""))))))</f>
        <v/>
      </c>
    </row>
    <row r="1897" customFormat="false" ht="15" hidden="false" customHeight="false" outlineLevel="0" collapsed="false">
      <c r="A1897" s="21"/>
      <c r="D1897" s="22"/>
      <c r="I1897" s="23" t="str">
        <f aca="false">IF(E1897="","",IFERROR(INDEX(Categories!$A$2:$A$200,MATCH(E1897,Categories!$B$2:$B$200,0)),"Unknown"))</f>
        <v/>
      </c>
      <c r="J1897" s="24" t="str">
        <f aca="false">IF(A1897="","",DATE(YEAR(A1897),MONTH(A1897),1))</f>
        <v/>
      </c>
      <c r="K1897" s="23" t="str">
        <f aca="false">IF(A1897="","",IF(G1897&lt;&gt;"",G1897,IFERROR(INDEX(Accounts!$D$2:$D$40,MATCH(B1897,Accounts!$A$2:$A$40,0)),"Household")))</f>
        <v/>
      </c>
      <c r="L1897" s="25" t="str">
        <f aca="false">IF(F1897="","",SUMIFS($D$2:$D$3001,$F$2:$F$3001,F1897))</f>
        <v/>
      </c>
      <c r="M1897" s="23" t="str">
        <f aca="false">IF(A1897="","",IF(E1897="","Uncategorized",IF(I1897="Unknown","Unknown category",IF(AND(I1897="Transfer",F1897=""),"Transfer needs ID",IF(AND(F1897&lt;&gt;"",ABS(N(L1897))&gt;0.009),"Unmatched transfer",IF(AND(LEFT(E1897,6)="Rental",K1897="Household"),"Rental row needs property",""))))))</f>
        <v/>
      </c>
    </row>
    <row r="1898" customFormat="false" ht="15" hidden="false" customHeight="false" outlineLevel="0" collapsed="false">
      <c r="A1898" s="21"/>
      <c r="D1898" s="22"/>
      <c r="I1898" s="23" t="str">
        <f aca="false">IF(E1898="","",IFERROR(INDEX(Categories!$A$2:$A$200,MATCH(E1898,Categories!$B$2:$B$200,0)),"Unknown"))</f>
        <v/>
      </c>
      <c r="J1898" s="24" t="str">
        <f aca="false">IF(A1898="","",DATE(YEAR(A1898),MONTH(A1898),1))</f>
        <v/>
      </c>
      <c r="K1898" s="23" t="str">
        <f aca="false">IF(A1898="","",IF(G1898&lt;&gt;"",G1898,IFERROR(INDEX(Accounts!$D$2:$D$40,MATCH(B1898,Accounts!$A$2:$A$40,0)),"Household")))</f>
        <v/>
      </c>
      <c r="L1898" s="25" t="str">
        <f aca="false">IF(F1898="","",SUMIFS($D$2:$D$3001,$F$2:$F$3001,F1898))</f>
        <v/>
      </c>
      <c r="M1898" s="23" t="str">
        <f aca="false">IF(A1898="","",IF(E1898="","Uncategorized",IF(I1898="Unknown","Unknown category",IF(AND(I1898="Transfer",F1898=""),"Transfer needs ID",IF(AND(F1898&lt;&gt;"",ABS(N(L1898))&gt;0.009),"Unmatched transfer",IF(AND(LEFT(E1898,6)="Rental",K1898="Household"),"Rental row needs property",""))))))</f>
        <v/>
      </c>
    </row>
    <row r="1899" customFormat="false" ht="15" hidden="false" customHeight="false" outlineLevel="0" collapsed="false">
      <c r="A1899" s="21"/>
      <c r="D1899" s="22"/>
      <c r="I1899" s="23" t="str">
        <f aca="false">IF(E1899="","",IFERROR(INDEX(Categories!$A$2:$A$200,MATCH(E1899,Categories!$B$2:$B$200,0)),"Unknown"))</f>
        <v/>
      </c>
      <c r="J1899" s="24" t="str">
        <f aca="false">IF(A1899="","",DATE(YEAR(A1899),MONTH(A1899),1))</f>
        <v/>
      </c>
      <c r="K1899" s="23" t="str">
        <f aca="false">IF(A1899="","",IF(G1899&lt;&gt;"",G1899,IFERROR(INDEX(Accounts!$D$2:$D$40,MATCH(B1899,Accounts!$A$2:$A$40,0)),"Household")))</f>
        <v/>
      </c>
      <c r="L1899" s="25" t="str">
        <f aca="false">IF(F1899="","",SUMIFS($D$2:$D$3001,$F$2:$F$3001,F1899))</f>
        <v/>
      </c>
      <c r="M1899" s="23" t="str">
        <f aca="false">IF(A1899="","",IF(E1899="","Uncategorized",IF(I1899="Unknown","Unknown category",IF(AND(I1899="Transfer",F1899=""),"Transfer needs ID",IF(AND(F1899&lt;&gt;"",ABS(N(L1899))&gt;0.009),"Unmatched transfer",IF(AND(LEFT(E1899,6)="Rental",K1899="Household"),"Rental row needs property",""))))))</f>
        <v/>
      </c>
    </row>
    <row r="1900" customFormat="false" ht="15" hidden="false" customHeight="false" outlineLevel="0" collapsed="false">
      <c r="A1900" s="21"/>
      <c r="D1900" s="22"/>
      <c r="I1900" s="23" t="str">
        <f aca="false">IF(E1900="","",IFERROR(INDEX(Categories!$A$2:$A$200,MATCH(E1900,Categories!$B$2:$B$200,0)),"Unknown"))</f>
        <v/>
      </c>
      <c r="J1900" s="24" t="str">
        <f aca="false">IF(A1900="","",DATE(YEAR(A1900),MONTH(A1900),1))</f>
        <v/>
      </c>
      <c r="K1900" s="23" t="str">
        <f aca="false">IF(A1900="","",IF(G1900&lt;&gt;"",G1900,IFERROR(INDEX(Accounts!$D$2:$D$40,MATCH(B1900,Accounts!$A$2:$A$40,0)),"Household")))</f>
        <v/>
      </c>
      <c r="L1900" s="25" t="str">
        <f aca="false">IF(F1900="","",SUMIFS($D$2:$D$3001,$F$2:$F$3001,F1900))</f>
        <v/>
      </c>
      <c r="M1900" s="23" t="str">
        <f aca="false">IF(A1900="","",IF(E1900="","Uncategorized",IF(I1900="Unknown","Unknown category",IF(AND(I1900="Transfer",F1900=""),"Transfer needs ID",IF(AND(F1900&lt;&gt;"",ABS(N(L1900))&gt;0.009),"Unmatched transfer",IF(AND(LEFT(E1900,6)="Rental",K1900="Household"),"Rental row needs property",""))))))</f>
        <v/>
      </c>
    </row>
    <row r="1901" customFormat="false" ht="15" hidden="false" customHeight="false" outlineLevel="0" collapsed="false">
      <c r="A1901" s="21"/>
      <c r="D1901" s="22"/>
      <c r="I1901" s="23" t="str">
        <f aca="false">IF(E1901="","",IFERROR(INDEX(Categories!$A$2:$A$200,MATCH(E1901,Categories!$B$2:$B$200,0)),"Unknown"))</f>
        <v/>
      </c>
      <c r="J1901" s="24" t="str">
        <f aca="false">IF(A1901="","",DATE(YEAR(A1901),MONTH(A1901),1))</f>
        <v/>
      </c>
      <c r="K1901" s="23" t="str">
        <f aca="false">IF(A1901="","",IF(G1901&lt;&gt;"",G1901,IFERROR(INDEX(Accounts!$D$2:$D$40,MATCH(B1901,Accounts!$A$2:$A$40,0)),"Household")))</f>
        <v/>
      </c>
      <c r="L1901" s="25" t="str">
        <f aca="false">IF(F1901="","",SUMIFS($D$2:$D$3001,$F$2:$F$3001,F1901))</f>
        <v/>
      </c>
      <c r="M1901" s="23" t="str">
        <f aca="false">IF(A1901="","",IF(E1901="","Uncategorized",IF(I1901="Unknown","Unknown category",IF(AND(I1901="Transfer",F1901=""),"Transfer needs ID",IF(AND(F1901&lt;&gt;"",ABS(N(L1901))&gt;0.009),"Unmatched transfer",IF(AND(LEFT(E1901,6)="Rental",K1901="Household"),"Rental row needs property",""))))))</f>
        <v/>
      </c>
    </row>
    <row r="1902" customFormat="false" ht="15" hidden="false" customHeight="false" outlineLevel="0" collapsed="false">
      <c r="A1902" s="21"/>
      <c r="D1902" s="22"/>
      <c r="I1902" s="23" t="str">
        <f aca="false">IF(E1902="","",IFERROR(INDEX(Categories!$A$2:$A$200,MATCH(E1902,Categories!$B$2:$B$200,0)),"Unknown"))</f>
        <v/>
      </c>
      <c r="J1902" s="24" t="str">
        <f aca="false">IF(A1902="","",DATE(YEAR(A1902),MONTH(A1902),1))</f>
        <v/>
      </c>
      <c r="K1902" s="23" t="str">
        <f aca="false">IF(A1902="","",IF(G1902&lt;&gt;"",G1902,IFERROR(INDEX(Accounts!$D$2:$D$40,MATCH(B1902,Accounts!$A$2:$A$40,0)),"Household")))</f>
        <v/>
      </c>
      <c r="L1902" s="25" t="str">
        <f aca="false">IF(F1902="","",SUMIFS($D$2:$D$3001,$F$2:$F$3001,F1902))</f>
        <v/>
      </c>
      <c r="M1902" s="23" t="str">
        <f aca="false">IF(A1902="","",IF(E1902="","Uncategorized",IF(I1902="Unknown","Unknown category",IF(AND(I1902="Transfer",F1902=""),"Transfer needs ID",IF(AND(F1902&lt;&gt;"",ABS(N(L1902))&gt;0.009),"Unmatched transfer",IF(AND(LEFT(E1902,6)="Rental",K1902="Household"),"Rental row needs property",""))))))</f>
        <v/>
      </c>
    </row>
    <row r="1903" customFormat="false" ht="15" hidden="false" customHeight="false" outlineLevel="0" collapsed="false">
      <c r="A1903" s="21"/>
      <c r="D1903" s="22"/>
      <c r="I1903" s="23" t="str">
        <f aca="false">IF(E1903="","",IFERROR(INDEX(Categories!$A$2:$A$200,MATCH(E1903,Categories!$B$2:$B$200,0)),"Unknown"))</f>
        <v/>
      </c>
      <c r="J1903" s="24" t="str">
        <f aca="false">IF(A1903="","",DATE(YEAR(A1903),MONTH(A1903),1))</f>
        <v/>
      </c>
      <c r="K1903" s="23" t="str">
        <f aca="false">IF(A1903="","",IF(G1903&lt;&gt;"",G1903,IFERROR(INDEX(Accounts!$D$2:$D$40,MATCH(B1903,Accounts!$A$2:$A$40,0)),"Household")))</f>
        <v/>
      </c>
      <c r="L1903" s="25" t="str">
        <f aca="false">IF(F1903="","",SUMIFS($D$2:$D$3001,$F$2:$F$3001,F1903))</f>
        <v/>
      </c>
      <c r="M1903" s="23" t="str">
        <f aca="false">IF(A1903="","",IF(E1903="","Uncategorized",IF(I1903="Unknown","Unknown category",IF(AND(I1903="Transfer",F1903=""),"Transfer needs ID",IF(AND(F1903&lt;&gt;"",ABS(N(L1903))&gt;0.009),"Unmatched transfer",IF(AND(LEFT(E1903,6)="Rental",K1903="Household"),"Rental row needs property",""))))))</f>
        <v/>
      </c>
    </row>
    <row r="1904" customFormat="false" ht="15" hidden="false" customHeight="false" outlineLevel="0" collapsed="false">
      <c r="A1904" s="21"/>
      <c r="D1904" s="22"/>
      <c r="I1904" s="23" t="str">
        <f aca="false">IF(E1904="","",IFERROR(INDEX(Categories!$A$2:$A$200,MATCH(E1904,Categories!$B$2:$B$200,0)),"Unknown"))</f>
        <v/>
      </c>
      <c r="J1904" s="24" t="str">
        <f aca="false">IF(A1904="","",DATE(YEAR(A1904),MONTH(A1904),1))</f>
        <v/>
      </c>
      <c r="K1904" s="23" t="str">
        <f aca="false">IF(A1904="","",IF(G1904&lt;&gt;"",G1904,IFERROR(INDEX(Accounts!$D$2:$D$40,MATCH(B1904,Accounts!$A$2:$A$40,0)),"Household")))</f>
        <v/>
      </c>
      <c r="L1904" s="25" t="str">
        <f aca="false">IF(F1904="","",SUMIFS($D$2:$D$3001,$F$2:$F$3001,F1904))</f>
        <v/>
      </c>
      <c r="M1904" s="23" t="str">
        <f aca="false">IF(A1904="","",IF(E1904="","Uncategorized",IF(I1904="Unknown","Unknown category",IF(AND(I1904="Transfer",F1904=""),"Transfer needs ID",IF(AND(F1904&lt;&gt;"",ABS(N(L1904))&gt;0.009),"Unmatched transfer",IF(AND(LEFT(E1904,6)="Rental",K1904="Household"),"Rental row needs property",""))))))</f>
        <v/>
      </c>
    </row>
    <row r="1905" customFormat="false" ht="15" hidden="false" customHeight="false" outlineLevel="0" collapsed="false">
      <c r="A1905" s="21"/>
      <c r="D1905" s="22"/>
      <c r="I1905" s="23" t="str">
        <f aca="false">IF(E1905="","",IFERROR(INDEX(Categories!$A$2:$A$200,MATCH(E1905,Categories!$B$2:$B$200,0)),"Unknown"))</f>
        <v/>
      </c>
      <c r="J1905" s="24" t="str">
        <f aca="false">IF(A1905="","",DATE(YEAR(A1905),MONTH(A1905),1))</f>
        <v/>
      </c>
      <c r="K1905" s="23" t="str">
        <f aca="false">IF(A1905="","",IF(G1905&lt;&gt;"",G1905,IFERROR(INDEX(Accounts!$D$2:$D$40,MATCH(B1905,Accounts!$A$2:$A$40,0)),"Household")))</f>
        <v/>
      </c>
      <c r="L1905" s="25" t="str">
        <f aca="false">IF(F1905="","",SUMIFS($D$2:$D$3001,$F$2:$F$3001,F1905))</f>
        <v/>
      </c>
      <c r="M1905" s="23" t="str">
        <f aca="false">IF(A1905="","",IF(E1905="","Uncategorized",IF(I1905="Unknown","Unknown category",IF(AND(I1905="Transfer",F1905=""),"Transfer needs ID",IF(AND(F1905&lt;&gt;"",ABS(N(L1905))&gt;0.009),"Unmatched transfer",IF(AND(LEFT(E1905,6)="Rental",K1905="Household"),"Rental row needs property",""))))))</f>
        <v/>
      </c>
    </row>
    <row r="1906" customFormat="false" ht="15" hidden="false" customHeight="false" outlineLevel="0" collapsed="false">
      <c r="A1906" s="21"/>
      <c r="D1906" s="22"/>
      <c r="I1906" s="23" t="str">
        <f aca="false">IF(E1906="","",IFERROR(INDEX(Categories!$A$2:$A$200,MATCH(E1906,Categories!$B$2:$B$200,0)),"Unknown"))</f>
        <v/>
      </c>
      <c r="J1906" s="24" t="str">
        <f aca="false">IF(A1906="","",DATE(YEAR(A1906),MONTH(A1906),1))</f>
        <v/>
      </c>
      <c r="K1906" s="23" t="str">
        <f aca="false">IF(A1906="","",IF(G1906&lt;&gt;"",G1906,IFERROR(INDEX(Accounts!$D$2:$D$40,MATCH(B1906,Accounts!$A$2:$A$40,0)),"Household")))</f>
        <v/>
      </c>
      <c r="L1906" s="25" t="str">
        <f aca="false">IF(F1906="","",SUMIFS($D$2:$D$3001,$F$2:$F$3001,F1906))</f>
        <v/>
      </c>
      <c r="M1906" s="23" t="str">
        <f aca="false">IF(A1906="","",IF(E1906="","Uncategorized",IF(I1906="Unknown","Unknown category",IF(AND(I1906="Transfer",F1906=""),"Transfer needs ID",IF(AND(F1906&lt;&gt;"",ABS(N(L1906))&gt;0.009),"Unmatched transfer",IF(AND(LEFT(E1906,6)="Rental",K1906="Household"),"Rental row needs property",""))))))</f>
        <v/>
      </c>
    </row>
    <row r="1907" customFormat="false" ht="15" hidden="false" customHeight="false" outlineLevel="0" collapsed="false">
      <c r="A1907" s="21"/>
      <c r="D1907" s="22"/>
      <c r="I1907" s="23" t="str">
        <f aca="false">IF(E1907="","",IFERROR(INDEX(Categories!$A$2:$A$200,MATCH(E1907,Categories!$B$2:$B$200,0)),"Unknown"))</f>
        <v/>
      </c>
      <c r="J1907" s="24" t="str">
        <f aca="false">IF(A1907="","",DATE(YEAR(A1907),MONTH(A1907),1))</f>
        <v/>
      </c>
      <c r="K1907" s="23" t="str">
        <f aca="false">IF(A1907="","",IF(G1907&lt;&gt;"",G1907,IFERROR(INDEX(Accounts!$D$2:$D$40,MATCH(B1907,Accounts!$A$2:$A$40,0)),"Household")))</f>
        <v/>
      </c>
      <c r="L1907" s="25" t="str">
        <f aca="false">IF(F1907="","",SUMIFS($D$2:$D$3001,$F$2:$F$3001,F1907))</f>
        <v/>
      </c>
      <c r="M1907" s="23" t="str">
        <f aca="false">IF(A1907="","",IF(E1907="","Uncategorized",IF(I1907="Unknown","Unknown category",IF(AND(I1907="Transfer",F1907=""),"Transfer needs ID",IF(AND(F1907&lt;&gt;"",ABS(N(L1907))&gt;0.009),"Unmatched transfer",IF(AND(LEFT(E1907,6)="Rental",K1907="Household"),"Rental row needs property",""))))))</f>
        <v/>
      </c>
    </row>
    <row r="1908" customFormat="false" ht="15" hidden="false" customHeight="false" outlineLevel="0" collapsed="false">
      <c r="A1908" s="21"/>
      <c r="D1908" s="22"/>
      <c r="I1908" s="23" t="str">
        <f aca="false">IF(E1908="","",IFERROR(INDEX(Categories!$A$2:$A$200,MATCH(E1908,Categories!$B$2:$B$200,0)),"Unknown"))</f>
        <v/>
      </c>
      <c r="J1908" s="24" t="str">
        <f aca="false">IF(A1908="","",DATE(YEAR(A1908),MONTH(A1908),1))</f>
        <v/>
      </c>
      <c r="K1908" s="23" t="str">
        <f aca="false">IF(A1908="","",IF(G1908&lt;&gt;"",G1908,IFERROR(INDEX(Accounts!$D$2:$D$40,MATCH(B1908,Accounts!$A$2:$A$40,0)),"Household")))</f>
        <v/>
      </c>
      <c r="L1908" s="25" t="str">
        <f aca="false">IF(F1908="","",SUMIFS($D$2:$D$3001,$F$2:$F$3001,F1908))</f>
        <v/>
      </c>
      <c r="M1908" s="23" t="str">
        <f aca="false">IF(A1908="","",IF(E1908="","Uncategorized",IF(I1908="Unknown","Unknown category",IF(AND(I1908="Transfer",F1908=""),"Transfer needs ID",IF(AND(F1908&lt;&gt;"",ABS(N(L1908))&gt;0.009),"Unmatched transfer",IF(AND(LEFT(E1908,6)="Rental",K1908="Household"),"Rental row needs property",""))))))</f>
        <v/>
      </c>
    </row>
    <row r="1909" customFormat="false" ht="15" hidden="false" customHeight="false" outlineLevel="0" collapsed="false">
      <c r="A1909" s="21"/>
      <c r="D1909" s="22"/>
      <c r="I1909" s="23" t="str">
        <f aca="false">IF(E1909="","",IFERROR(INDEX(Categories!$A$2:$A$200,MATCH(E1909,Categories!$B$2:$B$200,0)),"Unknown"))</f>
        <v/>
      </c>
      <c r="J1909" s="24" t="str">
        <f aca="false">IF(A1909="","",DATE(YEAR(A1909),MONTH(A1909),1))</f>
        <v/>
      </c>
      <c r="K1909" s="23" t="str">
        <f aca="false">IF(A1909="","",IF(G1909&lt;&gt;"",G1909,IFERROR(INDEX(Accounts!$D$2:$D$40,MATCH(B1909,Accounts!$A$2:$A$40,0)),"Household")))</f>
        <v/>
      </c>
      <c r="L1909" s="25" t="str">
        <f aca="false">IF(F1909="","",SUMIFS($D$2:$D$3001,$F$2:$F$3001,F1909))</f>
        <v/>
      </c>
      <c r="M1909" s="23" t="str">
        <f aca="false">IF(A1909="","",IF(E1909="","Uncategorized",IF(I1909="Unknown","Unknown category",IF(AND(I1909="Transfer",F1909=""),"Transfer needs ID",IF(AND(F1909&lt;&gt;"",ABS(N(L1909))&gt;0.009),"Unmatched transfer",IF(AND(LEFT(E1909,6)="Rental",K1909="Household"),"Rental row needs property",""))))))</f>
        <v/>
      </c>
    </row>
    <row r="1910" customFormat="false" ht="15" hidden="false" customHeight="false" outlineLevel="0" collapsed="false">
      <c r="A1910" s="21"/>
      <c r="D1910" s="22"/>
      <c r="I1910" s="23" t="str">
        <f aca="false">IF(E1910="","",IFERROR(INDEX(Categories!$A$2:$A$200,MATCH(E1910,Categories!$B$2:$B$200,0)),"Unknown"))</f>
        <v/>
      </c>
      <c r="J1910" s="24" t="str">
        <f aca="false">IF(A1910="","",DATE(YEAR(A1910),MONTH(A1910),1))</f>
        <v/>
      </c>
      <c r="K1910" s="23" t="str">
        <f aca="false">IF(A1910="","",IF(G1910&lt;&gt;"",G1910,IFERROR(INDEX(Accounts!$D$2:$D$40,MATCH(B1910,Accounts!$A$2:$A$40,0)),"Household")))</f>
        <v/>
      </c>
      <c r="L1910" s="25" t="str">
        <f aca="false">IF(F1910="","",SUMIFS($D$2:$D$3001,$F$2:$F$3001,F1910))</f>
        <v/>
      </c>
      <c r="M1910" s="23" t="str">
        <f aca="false">IF(A1910="","",IF(E1910="","Uncategorized",IF(I1910="Unknown","Unknown category",IF(AND(I1910="Transfer",F1910=""),"Transfer needs ID",IF(AND(F1910&lt;&gt;"",ABS(N(L1910))&gt;0.009),"Unmatched transfer",IF(AND(LEFT(E1910,6)="Rental",K1910="Household"),"Rental row needs property",""))))))</f>
        <v/>
      </c>
    </row>
    <row r="1911" customFormat="false" ht="15" hidden="false" customHeight="false" outlineLevel="0" collapsed="false">
      <c r="A1911" s="21"/>
      <c r="D1911" s="22"/>
      <c r="I1911" s="23" t="str">
        <f aca="false">IF(E1911="","",IFERROR(INDEX(Categories!$A$2:$A$200,MATCH(E1911,Categories!$B$2:$B$200,0)),"Unknown"))</f>
        <v/>
      </c>
      <c r="J1911" s="24" t="str">
        <f aca="false">IF(A1911="","",DATE(YEAR(A1911),MONTH(A1911),1))</f>
        <v/>
      </c>
      <c r="K1911" s="23" t="str">
        <f aca="false">IF(A1911="","",IF(G1911&lt;&gt;"",G1911,IFERROR(INDEX(Accounts!$D$2:$D$40,MATCH(B1911,Accounts!$A$2:$A$40,0)),"Household")))</f>
        <v/>
      </c>
      <c r="L1911" s="25" t="str">
        <f aca="false">IF(F1911="","",SUMIFS($D$2:$D$3001,$F$2:$F$3001,F1911))</f>
        <v/>
      </c>
      <c r="M1911" s="23" t="str">
        <f aca="false">IF(A1911="","",IF(E1911="","Uncategorized",IF(I1911="Unknown","Unknown category",IF(AND(I1911="Transfer",F1911=""),"Transfer needs ID",IF(AND(F1911&lt;&gt;"",ABS(N(L1911))&gt;0.009),"Unmatched transfer",IF(AND(LEFT(E1911,6)="Rental",K1911="Household"),"Rental row needs property",""))))))</f>
        <v/>
      </c>
    </row>
    <row r="1912" customFormat="false" ht="15" hidden="false" customHeight="false" outlineLevel="0" collapsed="false">
      <c r="A1912" s="21"/>
      <c r="D1912" s="22"/>
      <c r="I1912" s="23" t="str">
        <f aca="false">IF(E1912="","",IFERROR(INDEX(Categories!$A$2:$A$200,MATCH(E1912,Categories!$B$2:$B$200,0)),"Unknown"))</f>
        <v/>
      </c>
      <c r="J1912" s="24" t="str">
        <f aca="false">IF(A1912="","",DATE(YEAR(A1912),MONTH(A1912),1))</f>
        <v/>
      </c>
      <c r="K1912" s="23" t="str">
        <f aca="false">IF(A1912="","",IF(G1912&lt;&gt;"",G1912,IFERROR(INDEX(Accounts!$D$2:$D$40,MATCH(B1912,Accounts!$A$2:$A$40,0)),"Household")))</f>
        <v/>
      </c>
      <c r="L1912" s="25" t="str">
        <f aca="false">IF(F1912="","",SUMIFS($D$2:$D$3001,$F$2:$F$3001,F1912))</f>
        <v/>
      </c>
      <c r="M1912" s="23" t="str">
        <f aca="false">IF(A1912="","",IF(E1912="","Uncategorized",IF(I1912="Unknown","Unknown category",IF(AND(I1912="Transfer",F1912=""),"Transfer needs ID",IF(AND(F1912&lt;&gt;"",ABS(N(L1912))&gt;0.009),"Unmatched transfer",IF(AND(LEFT(E1912,6)="Rental",K1912="Household"),"Rental row needs property",""))))))</f>
        <v/>
      </c>
    </row>
    <row r="1913" customFormat="false" ht="15" hidden="false" customHeight="false" outlineLevel="0" collapsed="false">
      <c r="A1913" s="21"/>
      <c r="D1913" s="22"/>
      <c r="I1913" s="23" t="str">
        <f aca="false">IF(E1913="","",IFERROR(INDEX(Categories!$A$2:$A$200,MATCH(E1913,Categories!$B$2:$B$200,0)),"Unknown"))</f>
        <v/>
      </c>
      <c r="J1913" s="24" t="str">
        <f aca="false">IF(A1913="","",DATE(YEAR(A1913),MONTH(A1913),1))</f>
        <v/>
      </c>
      <c r="K1913" s="23" t="str">
        <f aca="false">IF(A1913="","",IF(G1913&lt;&gt;"",G1913,IFERROR(INDEX(Accounts!$D$2:$D$40,MATCH(B1913,Accounts!$A$2:$A$40,0)),"Household")))</f>
        <v/>
      </c>
      <c r="L1913" s="25" t="str">
        <f aca="false">IF(F1913="","",SUMIFS($D$2:$D$3001,$F$2:$F$3001,F1913))</f>
        <v/>
      </c>
      <c r="M1913" s="23" t="str">
        <f aca="false">IF(A1913="","",IF(E1913="","Uncategorized",IF(I1913="Unknown","Unknown category",IF(AND(I1913="Transfer",F1913=""),"Transfer needs ID",IF(AND(F1913&lt;&gt;"",ABS(N(L1913))&gt;0.009),"Unmatched transfer",IF(AND(LEFT(E1913,6)="Rental",K1913="Household"),"Rental row needs property",""))))))</f>
        <v/>
      </c>
    </row>
    <row r="1914" customFormat="false" ht="15" hidden="false" customHeight="false" outlineLevel="0" collapsed="false">
      <c r="A1914" s="21"/>
      <c r="D1914" s="22"/>
      <c r="I1914" s="23" t="str">
        <f aca="false">IF(E1914="","",IFERROR(INDEX(Categories!$A$2:$A$200,MATCH(E1914,Categories!$B$2:$B$200,0)),"Unknown"))</f>
        <v/>
      </c>
      <c r="J1914" s="24" t="str">
        <f aca="false">IF(A1914="","",DATE(YEAR(A1914),MONTH(A1914),1))</f>
        <v/>
      </c>
      <c r="K1914" s="23" t="str">
        <f aca="false">IF(A1914="","",IF(G1914&lt;&gt;"",G1914,IFERROR(INDEX(Accounts!$D$2:$D$40,MATCH(B1914,Accounts!$A$2:$A$40,0)),"Household")))</f>
        <v/>
      </c>
      <c r="L1914" s="25" t="str">
        <f aca="false">IF(F1914="","",SUMIFS($D$2:$D$3001,$F$2:$F$3001,F1914))</f>
        <v/>
      </c>
      <c r="M1914" s="23" t="str">
        <f aca="false">IF(A1914="","",IF(E1914="","Uncategorized",IF(I1914="Unknown","Unknown category",IF(AND(I1914="Transfer",F1914=""),"Transfer needs ID",IF(AND(F1914&lt;&gt;"",ABS(N(L1914))&gt;0.009),"Unmatched transfer",IF(AND(LEFT(E1914,6)="Rental",K1914="Household"),"Rental row needs property",""))))))</f>
        <v/>
      </c>
    </row>
    <row r="1915" customFormat="false" ht="15" hidden="false" customHeight="false" outlineLevel="0" collapsed="false">
      <c r="A1915" s="21"/>
      <c r="D1915" s="22"/>
      <c r="I1915" s="23" t="str">
        <f aca="false">IF(E1915="","",IFERROR(INDEX(Categories!$A$2:$A$200,MATCH(E1915,Categories!$B$2:$B$200,0)),"Unknown"))</f>
        <v/>
      </c>
      <c r="J1915" s="24" t="str">
        <f aca="false">IF(A1915="","",DATE(YEAR(A1915),MONTH(A1915),1))</f>
        <v/>
      </c>
      <c r="K1915" s="23" t="str">
        <f aca="false">IF(A1915="","",IF(G1915&lt;&gt;"",G1915,IFERROR(INDEX(Accounts!$D$2:$D$40,MATCH(B1915,Accounts!$A$2:$A$40,0)),"Household")))</f>
        <v/>
      </c>
      <c r="L1915" s="25" t="str">
        <f aca="false">IF(F1915="","",SUMIFS($D$2:$D$3001,$F$2:$F$3001,F1915))</f>
        <v/>
      </c>
      <c r="M1915" s="23" t="str">
        <f aca="false">IF(A1915="","",IF(E1915="","Uncategorized",IF(I1915="Unknown","Unknown category",IF(AND(I1915="Transfer",F1915=""),"Transfer needs ID",IF(AND(F1915&lt;&gt;"",ABS(N(L1915))&gt;0.009),"Unmatched transfer",IF(AND(LEFT(E1915,6)="Rental",K1915="Household"),"Rental row needs property",""))))))</f>
        <v/>
      </c>
    </row>
    <row r="1916" customFormat="false" ht="15" hidden="false" customHeight="false" outlineLevel="0" collapsed="false">
      <c r="A1916" s="21"/>
      <c r="D1916" s="22"/>
      <c r="I1916" s="23" t="str">
        <f aca="false">IF(E1916="","",IFERROR(INDEX(Categories!$A$2:$A$200,MATCH(E1916,Categories!$B$2:$B$200,0)),"Unknown"))</f>
        <v/>
      </c>
      <c r="J1916" s="24" t="str">
        <f aca="false">IF(A1916="","",DATE(YEAR(A1916),MONTH(A1916),1))</f>
        <v/>
      </c>
      <c r="K1916" s="23" t="str">
        <f aca="false">IF(A1916="","",IF(G1916&lt;&gt;"",G1916,IFERROR(INDEX(Accounts!$D$2:$D$40,MATCH(B1916,Accounts!$A$2:$A$40,0)),"Household")))</f>
        <v/>
      </c>
      <c r="L1916" s="25" t="str">
        <f aca="false">IF(F1916="","",SUMIFS($D$2:$D$3001,$F$2:$F$3001,F1916))</f>
        <v/>
      </c>
      <c r="M1916" s="23" t="str">
        <f aca="false">IF(A1916="","",IF(E1916="","Uncategorized",IF(I1916="Unknown","Unknown category",IF(AND(I1916="Transfer",F1916=""),"Transfer needs ID",IF(AND(F1916&lt;&gt;"",ABS(N(L1916))&gt;0.009),"Unmatched transfer",IF(AND(LEFT(E1916,6)="Rental",K1916="Household"),"Rental row needs property",""))))))</f>
        <v/>
      </c>
    </row>
    <row r="1917" customFormat="false" ht="15" hidden="false" customHeight="false" outlineLevel="0" collapsed="false">
      <c r="A1917" s="21"/>
      <c r="D1917" s="22"/>
      <c r="I1917" s="23" t="str">
        <f aca="false">IF(E1917="","",IFERROR(INDEX(Categories!$A$2:$A$200,MATCH(E1917,Categories!$B$2:$B$200,0)),"Unknown"))</f>
        <v/>
      </c>
      <c r="J1917" s="24" t="str">
        <f aca="false">IF(A1917="","",DATE(YEAR(A1917),MONTH(A1917),1))</f>
        <v/>
      </c>
      <c r="K1917" s="23" t="str">
        <f aca="false">IF(A1917="","",IF(G1917&lt;&gt;"",G1917,IFERROR(INDEX(Accounts!$D$2:$D$40,MATCH(B1917,Accounts!$A$2:$A$40,0)),"Household")))</f>
        <v/>
      </c>
      <c r="L1917" s="25" t="str">
        <f aca="false">IF(F1917="","",SUMIFS($D$2:$D$3001,$F$2:$F$3001,F1917))</f>
        <v/>
      </c>
      <c r="M1917" s="23" t="str">
        <f aca="false">IF(A1917="","",IF(E1917="","Uncategorized",IF(I1917="Unknown","Unknown category",IF(AND(I1917="Transfer",F1917=""),"Transfer needs ID",IF(AND(F1917&lt;&gt;"",ABS(N(L1917))&gt;0.009),"Unmatched transfer",IF(AND(LEFT(E1917,6)="Rental",K1917="Household"),"Rental row needs property",""))))))</f>
        <v/>
      </c>
    </row>
    <row r="1918" customFormat="false" ht="15" hidden="false" customHeight="false" outlineLevel="0" collapsed="false">
      <c r="A1918" s="21"/>
      <c r="D1918" s="22"/>
      <c r="I1918" s="23" t="str">
        <f aca="false">IF(E1918="","",IFERROR(INDEX(Categories!$A$2:$A$200,MATCH(E1918,Categories!$B$2:$B$200,0)),"Unknown"))</f>
        <v/>
      </c>
      <c r="J1918" s="24" t="str">
        <f aca="false">IF(A1918="","",DATE(YEAR(A1918),MONTH(A1918),1))</f>
        <v/>
      </c>
      <c r="K1918" s="23" t="str">
        <f aca="false">IF(A1918="","",IF(G1918&lt;&gt;"",G1918,IFERROR(INDEX(Accounts!$D$2:$D$40,MATCH(B1918,Accounts!$A$2:$A$40,0)),"Household")))</f>
        <v/>
      </c>
      <c r="L1918" s="25" t="str">
        <f aca="false">IF(F1918="","",SUMIFS($D$2:$D$3001,$F$2:$F$3001,F1918))</f>
        <v/>
      </c>
      <c r="M1918" s="23" t="str">
        <f aca="false">IF(A1918="","",IF(E1918="","Uncategorized",IF(I1918="Unknown","Unknown category",IF(AND(I1918="Transfer",F1918=""),"Transfer needs ID",IF(AND(F1918&lt;&gt;"",ABS(N(L1918))&gt;0.009),"Unmatched transfer",IF(AND(LEFT(E1918,6)="Rental",K1918="Household"),"Rental row needs property",""))))))</f>
        <v/>
      </c>
    </row>
    <row r="1919" customFormat="false" ht="15" hidden="false" customHeight="false" outlineLevel="0" collapsed="false">
      <c r="A1919" s="21"/>
      <c r="D1919" s="22"/>
      <c r="I1919" s="23" t="str">
        <f aca="false">IF(E1919="","",IFERROR(INDEX(Categories!$A$2:$A$200,MATCH(E1919,Categories!$B$2:$B$200,0)),"Unknown"))</f>
        <v/>
      </c>
      <c r="J1919" s="24" t="str">
        <f aca="false">IF(A1919="","",DATE(YEAR(A1919),MONTH(A1919),1))</f>
        <v/>
      </c>
      <c r="K1919" s="23" t="str">
        <f aca="false">IF(A1919="","",IF(G1919&lt;&gt;"",G1919,IFERROR(INDEX(Accounts!$D$2:$D$40,MATCH(B1919,Accounts!$A$2:$A$40,0)),"Household")))</f>
        <v/>
      </c>
      <c r="L1919" s="25" t="str">
        <f aca="false">IF(F1919="","",SUMIFS($D$2:$D$3001,$F$2:$F$3001,F1919))</f>
        <v/>
      </c>
      <c r="M1919" s="23" t="str">
        <f aca="false">IF(A1919="","",IF(E1919="","Uncategorized",IF(I1919="Unknown","Unknown category",IF(AND(I1919="Transfer",F1919=""),"Transfer needs ID",IF(AND(F1919&lt;&gt;"",ABS(N(L1919))&gt;0.009),"Unmatched transfer",IF(AND(LEFT(E1919,6)="Rental",K1919="Household"),"Rental row needs property",""))))))</f>
        <v/>
      </c>
    </row>
    <row r="1920" customFormat="false" ht="15" hidden="false" customHeight="false" outlineLevel="0" collapsed="false">
      <c r="A1920" s="21"/>
      <c r="D1920" s="22"/>
      <c r="I1920" s="23" t="str">
        <f aca="false">IF(E1920="","",IFERROR(INDEX(Categories!$A$2:$A$200,MATCH(E1920,Categories!$B$2:$B$200,0)),"Unknown"))</f>
        <v/>
      </c>
      <c r="J1920" s="24" t="str">
        <f aca="false">IF(A1920="","",DATE(YEAR(A1920),MONTH(A1920),1))</f>
        <v/>
      </c>
      <c r="K1920" s="23" t="str">
        <f aca="false">IF(A1920="","",IF(G1920&lt;&gt;"",G1920,IFERROR(INDEX(Accounts!$D$2:$D$40,MATCH(B1920,Accounts!$A$2:$A$40,0)),"Household")))</f>
        <v/>
      </c>
      <c r="L1920" s="25" t="str">
        <f aca="false">IF(F1920="","",SUMIFS($D$2:$D$3001,$F$2:$F$3001,F1920))</f>
        <v/>
      </c>
      <c r="M1920" s="23" t="str">
        <f aca="false">IF(A1920="","",IF(E1920="","Uncategorized",IF(I1920="Unknown","Unknown category",IF(AND(I1920="Transfer",F1920=""),"Transfer needs ID",IF(AND(F1920&lt;&gt;"",ABS(N(L1920))&gt;0.009),"Unmatched transfer",IF(AND(LEFT(E1920,6)="Rental",K1920="Household"),"Rental row needs property",""))))))</f>
        <v/>
      </c>
    </row>
    <row r="1921" customFormat="false" ht="15" hidden="false" customHeight="false" outlineLevel="0" collapsed="false">
      <c r="A1921" s="21"/>
      <c r="D1921" s="22"/>
      <c r="I1921" s="23" t="str">
        <f aca="false">IF(E1921="","",IFERROR(INDEX(Categories!$A$2:$A$200,MATCH(E1921,Categories!$B$2:$B$200,0)),"Unknown"))</f>
        <v/>
      </c>
      <c r="J1921" s="24" t="str">
        <f aca="false">IF(A1921="","",DATE(YEAR(A1921),MONTH(A1921),1))</f>
        <v/>
      </c>
      <c r="K1921" s="23" t="str">
        <f aca="false">IF(A1921="","",IF(G1921&lt;&gt;"",G1921,IFERROR(INDEX(Accounts!$D$2:$D$40,MATCH(B1921,Accounts!$A$2:$A$40,0)),"Household")))</f>
        <v/>
      </c>
      <c r="L1921" s="25" t="str">
        <f aca="false">IF(F1921="","",SUMIFS($D$2:$D$3001,$F$2:$F$3001,F1921))</f>
        <v/>
      </c>
      <c r="M1921" s="23" t="str">
        <f aca="false">IF(A1921="","",IF(E1921="","Uncategorized",IF(I1921="Unknown","Unknown category",IF(AND(I1921="Transfer",F1921=""),"Transfer needs ID",IF(AND(F1921&lt;&gt;"",ABS(N(L1921))&gt;0.009),"Unmatched transfer",IF(AND(LEFT(E1921,6)="Rental",K1921="Household"),"Rental row needs property",""))))))</f>
        <v/>
      </c>
    </row>
    <row r="1922" customFormat="false" ht="15" hidden="false" customHeight="false" outlineLevel="0" collapsed="false">
      <c r="A1922" s="21"/>
      <c r="D1922" s="22"/>
      <c r="I1922" s="23" t="str">
        <f aca="false">IF(E1922="","",IFERROR(INDEX(Categories!$A$2:$A$200,MATCH(E1922,Categories!$B$2:$B$200,0)),"Unknown"))</f>
        <v/>
      </c>
      <c r="J1922" s="24" t="str">
        <f aca="false">IF(A1922="","",DATE(YEAR(A1922),MONTH(A1922),1))</f>
        <v/>
      </c>
      <c r="K1922" s="23" t="str">
        <f aca="false">IF(A1922="","",IF(G1922&lt;&gt;"",G1922,IFERROR(INDEX(Accounts!$D$2:$D$40,MATCH(B1922,Accounts!$A$2:$A$40,0)),"Household")))</f>
        <v/>
      </c>
      <c r="L1922" s="25" t="str">
        <f aca="false">IF(F1922="","",SUMIFS($D$2:$D$3001,$F$2:$F$3001,F1922))</f>
        <v/>
      </c>
      <c r="M1922" s="23" t="str">
        <f aca="false">IF(A1922="","",IF(E1922="","Uncategorized",IF(I1922="Unknown","Unknown category",IF(AND(I1922="Transfer",F1922=""),"Transfer needs ID",IF(AND(F1922&lt;&gt;"",ABS(N(L1922))&gt;0.009),"Unmatched transfer",IF(AND(LEFT(E1922,6)="Rental",K1922="Household"),"Rental row needs property",""))))))</f>
        <v/>
      </c>
    </row>
    <row r="1923" customFormat="false" ht="15" hidden="false" customHeight="false" outlineLevel="0" collapsed="false">
      <c r="A1923" s="21"/>
      <c r="D1923" s="22"/>
      <c r="I1923" s="23" t="str">
        <f aca="false">IF(E1923="","",IFERROR(INDEX(Categories!$A$2:$A$200,MATCH(E1923,Categories!$B$2:$B$200,0)),"Unknown"))</f>
        <v/>
      </c>
      <c r="J1923" s="24" t="str">
        <f aca="false">IF(A1923="","",DATE(YEAR(A1923),MONTH(A1923),1))</f>
        <v/>
      </c>
      <c r="K1923" s="23" t="str">
        <f aca="false">IF(A1923="","",IF(G1923&lt;&gt;"",G1923,IFERROR(INDEX(Accounts!$D$2:$D$40,MATCH(B1923,Accounts!$A$2:$A$40,0)),"Household")))</f>
        <v/>
      </c>
      <c r="L1923" s="25" t="str">
        <f aca="false">IF(F1923="","",SUMIFS($D$2:$D$3001,$F$2:$F$3001,F1923))</f>
        <v/>
      </c>
      <c r="M1923" s="23" t="str">
        <f aca="false">IF(A1923="","",IF(E1923="","Uncategorized",IF(I1923="Unknown","Unknown category",IF(AND(I1923="Transfer",F1923=""),"Transfer needs ID",IF(AND(F1923&lt;&gt;"",ABS(N(L1923))&gt;0.009),"Unmatched transfer",IF(AND(LEFT(E1923,6)="Rental",K1923="Household"),"Rental row needs property",""))))))</f>
        <v/>
      </c>
    </row>
    <row r="1924" customFormat="false" ht="15" hidden="false" customHeight="false" outlineLevel="0" collapsed="false">
      <c r="A1924" s="21"/>
      <c r="D1924" s="22"/>
      <c r="I1924" s="23" t="str">
        <f aca="false">IF(E1924="","",IFERROR(INDEX(Categories!$A$2:$A$200,MATCH(E1924,Categories!$B$2:$B$200,0)),"Unknown"))</f>
        <v/>
      </c>
      <c r="J1924" s="24" t="str">
        <f aca="false">IF(A1924="","",DATE(YEAR(A1924),MONTH(A1924),1))</f>
        <v/>
      </c>
      <c r="K1924" s="23" t="str">
        <f aca="false">IF(A1924="","",IF(G1924&lt;&gt;"",G1924,IFERROR(INDEX(Accounts!$D$2:$D$40,MATCH(B1924,Accounts!$A$2:$A$40,0)),"Household")))</f>
        <v/>
      </c>
      <c r="L1924" s="25" t="str">
        <f aca="false">IF(F1924="","",SUMIFS($D$2:$D$3001,$F$2:$F$3001,F1924))</f>
        <v/>
      </c>
      <c r="M1924" s="23" t="str">
        <f aca="false">IF(A1924="","",IF(E1924="","Uncategorized",IF(I1924="Unknown","Unknown category",IF(AND(I1924="Transfer",F1924=""),"Transfer needs ID",IF(AND(F1924&lt;&gt;"",ABS(N(L1924))&gt;0.009),"Unmatched transfer",IF(AND(LEFT(E1924,6)="Rental",K1924="Household"),"Rental row needs property",""))))))</f>
        <v/>
      </c>
    </row>
    <row r="1925" customFormat="false" ht="15" hidden="false" customHeight="false" outlineLevel="0" collapsed="false">
      <c r="A1925" s="21"/>
      <c r="D1925" s="22"/>
      <c r="I1925" s="23" t="str">
        <f aca="false">IF(E1925="","",IFERROR(INDEX(Categories!$A$2:$A$200,MATCH(E1925,Categories!$B$2:$B$200,0)),"Unknown"))</f>
        <v/>
      </c>
      <c r="J1925" s="24" t="str">
        <f aca="false">IF(A1925="","",DATE(YEAR(A1925),MONTH(A1925),1))</f>
        <v/>
      </c>
      <c r="K1925" s="23" t="str">
        <f aca="false">IF(A1925="","",IF(G1925&lt;&gt;"",G1925,IFERROR(INDEX(Accounts!$D$2:$D$40,MATCH(B1925,Accounts!$A$2:$A$40,0)),"Household")))</f>
        <v/>
      </c>
      <c r="L1925" s="25" t="str">
        <f aca="false">IF(F1925="","",SUMIFS($D$2:$D$3001,$F$2:$F$3001,F1925))</f>
        <v/>
      </c>
      <c r="M1925" s="23" t="str">
        <f aca="false">IF(A1925="","",IF(E1925="","Uncategorized",IF(I1925="Unknown","Unknown category",IF(AND(I1925="Transfer",F1925=""),"Transfer needs ID",IF(AND(F1925&lt;&gt;"",ABS(N(L1925))&gt;0.009),"Unmatched transfer",IF(AND(LEFT(E1925,6)="Rental",K1925="Household"),"Rental row needs property",""))))))</f>
        <v/>
      </c>
    </row>
    <row r="1926" customFormat="false" ht="15" hidden="false" customHeight="false" outlineLevel="0" collapsed="false">
      <c r="A1926" s="21"/>
      <c r="D1926" s="22"/>
      <c r="I1926" s="23" t="str">
        <f aca="false">IF(E1926="","",IFERROR(INDEX(Categories!$A$2:$A$200,MATCH(E1926,Categories!$B$2:$B$200,0)),"Unknown"))</f>
        <v/>
      </c>
      <c r="J1926" s="24" t="str">
        <f aca="false">IF(A1926="","",DATE(YEAR(A1926),MONTH(A1926),1))</f>
        <v/>
      </c>
      <c r="K1926" s="23" t="str">
        <f aca="false">IF(A1926="","",IF(G1926&lt;&gt;"",G1926,IFERROR(INDEX(Accounts!$D$2:$D$40,MATCH(B1926,Accounts!$A$2:$A$40,0)),"Household")))</f>
        <v/>
      </c>
      <c r="L1926" s="25" t="str">
        <f aca="false">IF(F1926="","",SUMIFS($D$2:$D$3001,$F$2:$F$3001,F1926))</f>
        <v/>
      </c>
      <c r="M1926" s="23" t="str">
        <f aca="false">IF(A1926="","",IF(E1926="","Uncategorized",IF(I1926="Unknown","Unknown category",IF(AND(I1926="Transfer",F1926=""),"Transfer needs ID",IF(AND(F1926&lt;&gt;"",ABS(N(L1926))&gt;0.009),"Unmatched transfer",IF(AND(LEFT(E1926,6)="Rental",K1926="Household"),"Rental row needs property",""))))))</f>
        <v/>
      </c>
    </row>
    <row r="1927" customFormat="false" ht="15" hidden="false" customHeight="false" outlineLevel="0" collapsed="false">
      <c r="A1927" s="21"/>
      <c r="D1927" s="22"/>
      <c r="I1927" s="23" t="str">
        <f aca="false">IF(E1927="","",IFERROR(INDEX(Categories!$A$2:$A$200,MATCH(E1927,Categories!$B$2:$B$200,0)),"Unknown"))</f>
        <v/>
      </c>
      <c r="J1927" s="24" t="str">
        <f aca="false">IF(A1927="","",DATE(YEAR(A1927),MONTH(A1927),1))</f>
        <v/>
      </c>
      <c r="K1927" s="23" t="str">
        <f aca="false">IF(A1927="","",IF(G1927&lt;&gt;"",G1927,IFERROR(INDEX(Accounts!$D$2:$D$40,MATCH(B1927,Accounts!$A$2:$A$40,0)),"Household")))</f>
        <v/>
      </c>
      <c r="L1927" s="25" t="str">
        <f aca="false">IF(F1927="","",SUMIFS($D$2:$D$3001,$F$2:$F$3001,F1927))</f>
        <v/>
      </c>
      <c r="M1927" s="23" t="str">
        <f aca="false">IF(A1927="","",IF(E1927="","Uncategorized",IF(I1927="Unknown","Unknown category",IF(AND(I1927="Transfer",F1927=""),"Transfer needs ID",IF(AND(F1927&lt;&gt;"",ABS(N(L1927))&gt;0.009),"Unmatched transfer",IF(AND(LEFT(E1927,6)="Rental",K1927="Household"),"Rental row needs property",""))))))</f>
        <v/>
      </c>
    </row>
    <row r="1928" customFormat="false" ht="15" hidden="false" customHeight="false" outlineLevel="0" collapsed="false">
      <c r="A1928" s="21"/>
      <c r="D1928" s="22"/>
      <c r="I1928" s="23" t="str">
        <f aca="false">IF(E1928="","",IFERROR(INDEX(Categories!$A$2:$A$200,MATCH(E1928,Categories!$B$2:$B$200,0)),"Unknown"))</f>
        <v/>
      </c>
      <c r="J1928" s="24" t="str">
        <f aca="false">IF(A1928="","",DATE(YEAR(A1928),MONTH(A1928),1))</f>
        <v/>
      </c>
      <c r="K1928" s="23" t="str">
        <f aca="false">IF(A1928="","",IF(G1928&lt;&gt;"",G1928,IFERROR(INDEX(Accounts!$D$2:$D$40,MATCH(B1928,Accounts!$A$2:$A$40,0)),"Household")))</f>
        <v/>
      </c>
      <c r="L1928" s="25" t="str">
        <f aca="false">IF(F1928="","",SUMIFS($D$2:$D$3001,$F$2:$F$3001,F1928))</f>
        <v/>
      </c>
      <c r="M1928" s="23" t="str">
        <f aca="false">IF(A1928="","",IF(E1928="","Uncategorized",IF(I1928="Unknown","Unknown category",IF(AND(I1928="Transfer",F1928=""),"Transfer needs ID",IF(AND(F1928&lt;&gt;"",ABS(N(L1928))&gt;0.009),"Unmatched transfer",IF(AND(LEFT(E1928,6)="Rental",K1928="Household"),"Rental row needs property",""))))))</f>
        <v/>
      </c>
    </row>
    <row r="1929" customFormat="false" ht="15" hidden="false" customHeight="false" outlineLevel="0" collapsed="false">
      <c r="A1929" s="21"/>
      <c r="D1929" s="22"/>
      <c r="I1929" s="23" t="str">
        <f aca="false">IF(E1929="","",IFERROR(INDEX(Categories!$A$2:$A$200,MATCH(E1929,Categories!$B$2:$B$200,0)),"Unknown"))</f>
        <v/>
      </c>
      <c r="J1929" s="24" t="str">
        <f aca="false">IF(A1929="","",DATE(YEAR(A1929),MONTH(A1929),1))</f>
        <v/>
      </c>
      <c r="K1929" s="23" t="str">
        <f aca="false">IF(A1929="","",IF(G1929&lt;&gt;"",G1929,IFERROR(INDEX(Accounts!$D$2:$D$40,MATCH(B1929,Accounts!$A$2:$A$40,0)),"Household")))</f>
        <v/>
      </c>
      <c r="L1929" s="25" t="str">
        <f aca="false">IF(F1929="","",SUMIFS($D$2:$D$3001,$F$2:$F$3001,F1929))</f>
        <v/>
      </c>
      <c r="M1929" s="23" t="str">
        <f aca="false">IF(A1929="","",IF(E1929="","Uncategorized",IF(I1929="Unknown","Unknown category",IF(AND(I1929="Transfer",F1929=""),"Transfer needs ID",IF(AND(F1929&lt;&gt;"",ABS(N(L1929))&gt;0.009),"Unmatched transfer",IF(AND(LEFT(E1929,6)="Rental",K1929="Household"),"Rental row needs property",""))))))</f>
        <v/>
      </c>
    </row>
    <row r="1930" customFormat="false" ht="15" hidden="false" customHeight="false" outlineLevel="0" collapsed="false">
      <c r="A1930" s="21"/>
      <c r="D1930" s="22"/>
      <c r="I1930" s="23" t="str">
        <f aca="false">IF(E1930="","",IFERROR(INDEX(Categories!$A$2:$A$200,MATCH(E1930,Categories!$B$2:$B$200,0)),"Unknown"))</f>
        <v/>
      </c>
      <c r="J1930" s="24" t="str">
        <f aca="false">IF(A1930="","",DATE(YEAR(A1930),MONTH(A1930),1))</f>
        <v/>
      </c>
      <c r="K1930" s="23" t="str">
        <f aca="false">IF(A1930="","",IF(G1930&lt;&gt;"",G1930,IFERROR(INDEX(Accounts!$D$2:$D$40,MATCH(B1930,Accounts!$A$2:$A$40,0)),"Household")))</f>
        <v/>
      </c>
      <c r="L1930" s="25" t="str">
        <f aca="false">IF(F1930="","",SUMIFS($D$2:$D$3001,$F$2:$F$3001,F1930))</f>
        <v/>
      </c>
      <c r="M1930" s="23" t="str">
        <f aca="false">IF(A1930="","",IF(E1930="","Uncategorized",IF(I1930="Unknown","Unknown category",IF(AND(I1930="Transfer",F1930=""),"Transfer needs ID",IF(AND(F1930&lt;&gt;"",ABS(N(L1930))&gt;0.009),"Unmatched transfer",IF(AND(LEFT(E1930,6)="Rental",K1930="Household"),"Rental row needs property",""))))))</f>
        <v/>
      </c>
    </row>
    <row r="1931" customFormat="false" ht="15" hidden="false" customHeight="false" outlineLevel="0" collapsed="false">
      <c r="A1931" s="21"/>
      <c r="D1931" s="22"/>
      <c r="I1931" s="23" t="str">
        <f aca="false">IF(E1931="","",IFERROR(INDEX(Categories!$A$2:$A$200,MATCH(E1931,Categories!$B$2:$B$200,0)),"Unknown"))</f>
        <v/>
      </c>
      <c r="J1931" s="24" t="str">
        <f aca="false">IF(A1931="","",DATE(YEAR(A1931),MONTH(A1931),1))</f>
        <v/>
      </c>
      <c r="K1931" s="23" t="str">
        <f aca="false">IF(A1931="","",IF(G1931&lt;&gt;"",G1931,IFERROR(INDEX(Accounts!$D$2:$D$40,MATCH(B1931,Accounts!$A$2:$A$40,0)),"Household")))</f>
        <v/>
      </c>
      <c r="L1931" s="25" t="str">
        <f aca="false">IF(F1931="","",SUMIFS($D$2:$D$3001,$F$2:$F$3001,F1931))</f>
        <v/>
      </c>
      <c r="M1931" s="23" t="str">
        <f aca="false">IF(A1931="","",IF(E1931="","Uncategorized",IF(I1931="Unknown","Unknown category",IF(AND(I1931="Transfer",F1931=""),"Transfer needs ID",IF(AND(F1931&lt;&gt;"",ABS(N(L1931))&gt;0.009),"Unmatched transfer",IF(AND(LEFT(E1931,6)="Rental",K1931="Household"),"Rental row needs property",""))))))</f>
        <v/>
      </c>
    </row>
    <row r="1932" customFormat="false" ht="15" hidden="false" customHeight="false" outlineLevel="0" collapsed="false">
      <c r="A1932" s="21"/>
      <c r="D1932" s="22"/>
      <c r="I1932" s="23" t="str">
        <f aca="false">IF(E1932="","",IFERROR(INDEX(Categories!$A$2:$A$200,MATCH(E1932,Categories!$B$2:$B$200,0)),"Unknown"))</f>
        <v/>
      </c>
      <c r="J1932" s="24" t="str">
        <f aca="false">IF(A1932="","",DATE(YEAR(A1932),MONTH(A1932),1))</f>
        <v/>
      </c>
      <c r="K1932" s="23" t="str">
        <f aca="false">IF(A1932="","",IF(G1932&lt;&gt;"",G1932,IFERROR(INDEX(Accounts!$D$2:$D$40,MATCH(B1932,Accounts!$A$2:$A$40,0)),"Household")))</f>
        <v/>
      </c>
      <c r="L1932" s="25" t="str">
        <f aca="false">IF(F1932="","",SUMIFS($D$2:$D$3001,$F$2:$F$3001,F1932))</f>
        <v/>
      </c>
      <c r="M1932" s="23" t="str">
        <f aca="false">IF(A1932="","",IF(E1932="","Uncategorized",IF(I1932="Unknown","Unknown category",IF(AND(I1932="Transfer",F1932=""),"Transfer needs ID",IF(AND(F1932&lt;&gt;"",ABS(N(L1932))&gt;0.009),"Unmatched transfer",IF(AND(LEFT(E1932,6)="Rental",K1932="Household"),"Rental row needs property",""))))))</f>
        <v/>
      </c>
    </row>
    <row r="1933" customFormat="false" ht="15" hidden="false" customHeight="false" outlineLevel="0" collapsed="false">
      <c r="A1933" s="21"/>
      <c r="D1933" s="22"/>
      <c r="I1933" s="23" t="str">
        <f aca="false">IF(E1933="","",IFERROR(INDEX(Categories!$A$2:$A$200,MATCH(E1933,Categories!$B$2:$B$200,0)),"Unknown"))</f>
        <v/>
      </c>
      <c r="J1933" s="24" t="str">
        <f aca="false">IF(A1933="","",DATE(YEAR(A1933),MONTH(A1933),1))</f>
        <v/>
      </c>
      <c r="K1933" s="23" t="str">
        <f aca="false">IF(A1933="","",IF(G1933&lt;&gt;"",G1933,IFERROR(INDEX(Accounts!$D$2:$D$40,MATCH(B1933,Accounts!$A$2:$A$40,0)),"Household")))</f>
        <v/>
      </c>
      <c r="L1933" s="25" t="str">
        <f aca="false">IF(F1933="","",SUMIFS($D$2:$D$3001,$F$2:$F$3001,F1933))</f>
        <v/>
      </c>
      <c r="M1933" s="23" t="str">
        <f aca="false">IF(A1933="","",IF(E1933="","Uncategorized",IF(I1933="Unknown","Unknown category",IF(AND(I1933="Transfer",F1933=""),"Transfer needs ID",IF(AND(F1933&lt;&gt;"",ABS(N(L1933))&gt;0.009),"Unmatched transfer",IF(AND(LEFT(E1933,6)="Rental",K1933="Household"),"Rental row needs property",""))))))</f>
        <v/>
      </c>
    </row>
    <row r="1934" customFormat="false" ht="15" hidden="false" customHeight="false" outlineLevel="0" collapsed="false">
      <c r="A1934" s="21"/>
      <c r="D1934" s="22"/>
      <c r="I1934" s="23" t="str">
        <f aca="false">IF(E1934="","",IFERROR(INDEX(Categories!$A$2:$A$200,MATCH(E1934,Categories!$B$2:$B$200,0)),"Unknown"))</f>
        <v/>
      </c>
      <c r="J1934" s="24" t="str">
        <f aca="false">IF(A1934="","",DATE(YEAR(A1934),MONTH(A1934),1))</f>
        <v/>
      </c>
      <c r="K1934" s="23" t="str">
        <f aca="false">IF(A1934="","",IF(G1934&lt;&gt;"",G1934,IFERROR(INDEX(Accounts!$D$2:$D$40,MATCH(B1934,Accounts!$A$2:$A$40,0)),"Household")))</f>
        <v/>
      </c>
      <c r="L1934" s="25" t="str">
        <f aca="false">IF(F1934="","",SUMIFS($D$2:$D$3001,$F$2:$F$3001,F1934))</f>
        <v/>
      </c>
      <c r="M1934" s="23" t="str">
        <f aca="false">IF(A1934="","",IF(E1934="","Uncategorized",IF(I1934="Unknown","Unknown category",IF(AND(I1934="Transfer",F1934=""),"Transfer needs ID",IF(AND(F1934&lt;&gt;"",ABS(N(L1934))&gt;0.009),"Unmatched transfer",IF(AND(LEFT(E1934,6)="Rental",K1934="Household"),"Rental row needs property",""))))))</f>
        <v/>
      </c>
    </row>
    <row r="1935" customFormat="false" ht="15" hidden="false" customHeight="false" outlineLevel="0" collapsed="false">
      <c r="A1935" s="21"/>
      <c r="D1935" s="22"/>
      <c r="I1935" s="23" t="str">
        <f aca="false">IF(E1935="","",IFERROR(INDEX(Categories!$A$2:$A$200,MATCH(E1935,Categories!$B$2:$B$200,0)),"Unknown"))</f>
        <v/>
      </c>
      <c r="J1935" s="24" t="str">
        <f aca="false">IF(A1935="","",DATE(YEAR(A1935),MONTH(A1935),1))</f>
        <v/>
      </c>
      <c r="K1935" s="23" t="str">
        <f aca="false">IF(A1935="","",IF(G1935&lt;&gt;"",G1935,IFERROR(INDEX(Accounts!$D$2:$D$40,MATCH(B1935,Accounts!$A$2:$A$40,0)),"Household")))</f>
        <v/>
      </c>
      <c r="L1935" s="25" t="str">
        <f aca="false">IF(F1935="","",SUMIFS($D$2:$D$3001,$F$2:$F$3001,F1935))</f>
        <v/>
      </c>
      <c r="M1935" s="23" t="str">
        <f aca="false">IF(A1935="","",IF(E1935="","Uncategorized",IF(I1935="Unknown","Unknown category",IF(AND(I1935="Transfer",F1935=""),"Transfer needs ID",IF(AND(F1935&lt;&gt;"",ABS(N(L1935))&gt;0.009),"Unmatched transfer",IF(AND(LEFT(E1935,6)="Rental",K1935="Household"),"Rental row needs property",""))))))</f>
        <v/>
      </c>
    </row>
    <row r="1936" customFormat="false" ht="15" hidden="false" customHeight="false" outlineLevel="0" collapsed="false">
      <c r="A1936" s="21"/>
      <c r="D1936" s="22"/>
      <c r="I1936" s="23" t="str">
        <f aca="false">IF(E1936="","",IFERROR(INDEX(Categories!$A$2:$A$200,MATCH(E1936,Categories!$B$2:$B$200,0)),"Unknown"))</f>
        <v/>
      </c>
      <c r="J1936" s="24" t="str">
        <f aca="false">IF(A1936="","",DATE(YEAR(A1936),MONTH(A1936),1))</f>
        <v/>
      </c>
      <c r="K1936" s="23" t="str">
        <f aca="false">IF(A1936="","",IF(G1936&lt;&gt;"",G1936,IFERROR(INDEX(Accounts!$D$2:$D$40,MATCH(B1936,Accounts!$A$2:$A$40,0)),"Household")))</f>
        <v/>
      </c>
      <c r="L1936" s="25" t="str">
        <f aca="false">IF(F1936="","",SUMIFS($D$2:$D$3001,$F$2:$F$3001,F1936))</f>
        <v/>
      </c>
      <c r="M1936" s="23" t="str">
        <f aca="false">IF(A1936="","",IF(E1936="","Uncategorized",IF(I1936="Unknown","Unknown category",IF(AND(I1936="Transfer",F1936=""),"Transfer needs ID",IF(AND(F1936&lt;&gt;"",ABS(N(L1936))&gt;0.009),"Unmatched transfer",IF(AND(LEFT(E1936,6)="Rental",K1936="Household"),"Rental row needs property",""))))))</f>
        <v/>
      </c>
    </row>
    <row r="1937" customFormat="false" ht="15" hidden="false" customHeight="false" outlineLevel="0" collapsed="false">
      <c r="A1937" s="21"/>
      <c r="D1937" s="22"/>
      <c r="I1937" s="23" t="str">
        <f aca="false">IF(E1937="","",IFERROR(INDEX(Categories!$A$2:$A$200,MATCH(E1937,Categories!$B$2:$B$200,0)),"Unknown"))</f>
        <v/>
      </c>
      <c r="J1937" s="24" t="str">
        <f aca="false">IF(A1937="","",DATE(YEAR(A1937),MONTH(A1937),1))</f>
        <v/>
      </c>
      <c r="K1937" s="23" t="str">
        <f aca="false">IF(A1937="","",IF(G1937&lt;&gt;"",G1937,IFERROR(INDEX(Accounts!$D$2:$D$40,MATCH(B1937,Accounts!$A$2:$A$40,0)),"Household")))</f>
        <v/>
      </c>
      <c r="L1937" s="25" t="str">
        <f aca="false">IF(F1937="","",SUMIFS($D$2:$D$3001,$F$2:$F$3001,F1937))</f>
        <v/>
      </c>
      <c r="M1937" s="23" t="str">
        <f aca="false">IF(A1937="","",IF(E1937="","Uncategorized",IF(I1937="Unknown","Unknown category",IF(AND(I1937="Transfer",F1937=""),"Transfer needs ID",IF(AND(F1937&lt;&gt;"",ABS(N(L1937))&gt;0.009),"Unmatched transfer",IF(AND(LEFT(E1937,6)="Rental",K1937="Household"),"Rental row needs property",""))))))</f>
        <v/>
      </c>
    </row>
    <row r="1938" customFormat="false" ht="15" hidden="false" customHeight="false" outlineLevel="0" collapsed="false">
      <c r="A1938" s="21"/>
      <c r="D1938" s="22"/>
      <c r="I1938" s="23" t="str">
        <f aca="false">IF(E1938="","",IFERROR(INDEX(Categories!$A$2:$A$200,MATCH(E1938,Categories!$B$2:$B$200,0)),"Unknown"))</f>
        <v/>
      </c>
      <c r="J1938" s="24" t="str">
        <f aca="false">IF(A1938="","",DATE(YEAR(A1938),MONTH(A1938),1))</f>
        <v/>
      </c>
      <c r="K1938" s="23" t="str">
        <f aca="false">IF(A1938="","",IF(G1938&lt;&gt;"",G1938,IFERROR(INDEX(Accounts!$D$2:$D$40,MATCH(B1938,Accounts!$A$2:$A$40,0)),"Household")))</f>
        <v/>
      </c>
      <c r="L1938" s="25" t="str">
        <f aca="false">IF(F1938="","",SUMIFS($D$2:$D$3001,$F$2:$F$3001,F1938))</f>
        <v/>
      </c>
      <c r="M1938" s="23" t="str">
        <f aca="false">IF(A1938="","",IF(E1938="","Uncategorized",IF(I1938="Unknown","Unknown category",IF(AND(I1938="Transfer",F1938=""),"Transfer needs ID",IF(AND(F1938&lt;&gt;"",ABS(N(L1938))&gt;0.009),"Unmatched transfer",IF(AND(LEFT(E1938,6)="Rental",K1938="Household"),"Rental row needs property",""))))))</f>
        <v/>
      </c>
    </row>
    <row r="1939" customFormat="false" ht="15" hidden="false" customHeight="false" outlineLevel="0" collapsed="false">
      <c r="A1939" s="21"/>
      <c r="D1939" s="22"/>
      <c r="I1939" s="23" t="str">
        <f aca="false">IF(E1939="","",IFERROR(INDEX(Categories!$A$2:$A$200,MATCH(E1939,Categories!$B$2:$B$200,0)),"Unknown"))</f>
        <v/>
      </c>
      <c r="J1939" s="24" t="str">
        <f aca="false">IF(A1939="","",DATE(YEAR(A1939),MONTH(A1939),1))</f>
        <v/>
      </c>
      <c r="K1939" s="23" t="str">
        <f aca="false">IF(A1939="","",IF(G1939&lt;&gt;"",G1939,IFERROR(INDEX(Accounts!$D$2:$D$40,MATCH(B1939,Accounts!$A$2:$A$40,0)),"Household")))</f>
        <v/>
      </c>
      <c r="L1939" s="25" t="str">
        <f aca="false">IF(F1939="","",SUMIFS($D$2:$D$3001,$F$2:$F$3001,F1939))</f>
        <v/>
      </c>
      <c r="M1939" s="23" t="str">
        <f aca="false">IF(A1939="","",IF(E1939="","Uncategorized",IF(I1939="Unknown","Unknown category",IF(AND(I1939="Transfer",F1939=""),"Transfer needs ID",IF(AND(F1939&lt;&gt;"",ABS(N(L1939))&gt;0.009),"Unmatched transfer",IF(AND(LEFT(E1939,6)="Rental",K1939="Household"),"Rental row needs property",""))))))</f>
        <v/>
      </c>
    </row>
    <row r="1940" customFormat="false" ht="15" hidden="false" customHeight="false" outlineLevel="0" collapsed="false">
      <c r="A1940" s="21"/>
      <c r="D1940" s="22"/>
      <c r="I1940" s="23" t="str">
        <f aca="false">IF(E1940="","",IFERROR(INDEX(Categories!$A$2:$A$200,MATCH(E1940,Categories!$B$2:$B$200,0)),"Unknown"))</f>
        <v/>
      </c>
      <c r="J1940" s="24" t="str">
        <f aca="false">IF(A1940="","",DATE(YEAR(A1940),MONTH(A1940),1))</f>
        <v/>
      </c>
      <c r="K1940" s="23" t="str">
        <f aca="false">IF(A1940="","",IF(G1940&lt;&gt;"",G1940,IFERROR(INDEX(Accounts!$D$2:$D$40,MATCH(B1940,Accounts!$A$2:$A$40,0)),"Household")))</f>
        <v/>
      </c>
      <c r="L1940" s="25" t="str">
        <f aca="false">IF(F1940="","",SUMIFS($D$2:$D$3001,$F$2:$F$3001,F1940))</f>
        <v/>
      </c>
      <c r="M1940" s="23" t="str">
        <f aca="false">IF(A1940="","",IF(E1940="","Uncategorized",IF(I1940="Unknown","Unknown category",IF(AND(I1940="Transfer",F1940=""),"Transfer needs ID",IF(AND(F1940&lt;&gt;"",ABS(N(L1940))&gt;0.009),"Unmatched transfer",IF(AND(LEFT(E1940,6)="Rental",K1940="Household"),"Rental row needs property",""))))))</f>
        <v/>
      </c>
    </row>
    <row r="1941" customFormat="false" ht="15" hidden="false" customHeight="false" outlineLevel="0" collapsed="false">
      <c r="A1941" s="21"/>
      <c r="D1941" s="22"/>
      <c r="I1941" s="23" t="str">
        <f aca="false">IF(E1941="","",IFERROR(INDEX(Categories!$A$2:$A$200,MATCH(E1941,Categories!$B$2:$B$200,0)),"Unknown"))</f>
        <v/>
      </c>
      <c r="J1941" s="24" t="str">
        <f aca="false">IF(A1941="","",DATE(YEAR(A1941),MONTH(A1941),1))</f>
        <v/>
      </c>
      <c r="K1941" s="23" t="str">
        <f aca="false">IF(A1941="","",IF(G1941&lt;&gt;"",G1941,IFERROR(INDEX(Accounts!$D$2:$D$40,MATCH(B1941,Accounts!$A$2:$A$40,0)),"Household")))</f>
        <v/>
      </c>
      <c r="L1941" s="25" t="str">
        <f aca="false">IF(F1941="","",SUMIFS($D$2:$D$3001,$F$2:$F$3001,F1941))</f>
        <v/>
      </c>
      <c r="M1941" s="23" t="str">
        <f aca="false">IF(A1941="","",IF(E1941="","Uncategorized",IF(I1941="Unknown","Unknown category",IF(AND(I1941="Transfer",F1941=""),"Transfer needs ID",IF(AND(F1941&lt;&gt;"",ABS(N(L1941))&gt;0.009),"Unmatched transfer",IF(AND(LEFT(E1941,6)="Rental",K1941="Household"),"Rental row needs property",""))))))</f>
        <v/>
      </c>
    </row>
    <row r="1942" customFormat="false" ht="15" hidden="false" customHeight="false" outlineLevel="0" collapsed="false">
      <c r="A1942" s="21"/>
      <c r="D1942" s="22"/>
      <c r="I1942" s="23" t="str">
        <f aca="false">IF(E1942="","",IFERROR(INDEX(Categories!$A$2:$A$200,MATCH(E1942,Categories!$B$2:$B$200,0)),"Unknown"))</f>
        <v/>
      </c>
      <c r="J1942" s="24" t="str">
        <f aca="false">IF(A1942="","",DATE(YEAR(A1942),MONTH(A1942),1))</f>
        <v/>
      </c>
      <c r="K1942" s="23" t="str">
        <f aca="false">IF(A1942="","",IF(G1942&lt;&gt;"",G1942,IFERROR(INDEX(Accounts!$D$2:$D$40,MATCH(B1942,Accounts!$A$2:$A$40,0)),"Household")))</f>
        <v/>
      </c>
      <c r="L1942" s="25" t="str">
        <f aca="false">IF(F1942="","",SUMIFS($D$2:$D$3001,$F$2:$F$3001,F1942))</f>
        <v/>
      </c>
      <c r="M1942" s="23" t="str">
        <f aca="false">IF(A1942="","",IF(E1942="","Uncategorized",IF(I1942="Unknown","Unknown category",IF(AND(I1942="Transfer",F1942=""),"Transfer needs ID",IF(AND(F1942&lt;&gt;"",ABS(N(L1942))&gt;0.009),"Unmatched transfer",IF(AND(LEFT(E1942,6)="Rental",K1942="Household"),"Rental row needs property",""))))))</f>
        <v/>
      </c>
    </row>
    <row r="1943" customFormat="false" ht="15" hidden="false" customHeight="false" outlineLevel="0" collapsed="false">
      <c r="A1943" s="21"/>
      <c r="D1943" s="22"/>
      <c r="I1943" s="23" t="str">
        <f aca="false">IF(E1943="","",IFERROR(INDEX(Categories!$A$2:$A$200,MATCH(E1943,Categories!$B$2:$B$200,0)),"Unknown"))</f>
        <v/>
      </c>
      <c r="J1943" s="24" t="str">
        <f aca="false">IF(A1943="","",DATE(YEAR(A1943),MONTH(A1943),1))</f>
        <v/>
      </c>
      <c r="K1943" s="23" t="str">
        <f aca="false">IF(A1943="","",IF(G1943&lt;&gt;"",G1943,IFERROR(INDEX(Accounts!$D$2:$D$40,MATCH(B1943,Accounts!$A$2:$A$40,0)),"Household")))</f>
        <v/>
      </c>
      <c r="L1943" s="25" t="str">
        <f aca="false">IF(F1943="","",SUMIFS($D$2:$D$3001,$F$2:$F$3001,F1943))</f>
        <v/>
      </c>
      <c r="M1943" s="23" t="str">
        <f aca="false">IF(A1943="","",IF(E1943="","Uncategorized",IF(I1943="Unknown","Unknown category",IF(AND(I1943="Transfer",F1943=""),"Transfer needs ID",IF(AND(F1943&lt;&gt;"",ABS(N(L1943))&gt;0.009),"Unmatched transfer",IF(AND(LEFT(E1943,6)="Rental",K1943="Household"),"Rental row needs property",""))))))</f>
        <v/>
      </c>
    </row>
    <row r="1944" customFormat="false" ht="15" hidden="false" customHeight="false" outlineLevel="0" collapsed="false">
      <c r="A1944" s="21"/>
      <c r="D1944" s="22"/>
      <c r="I1944" s="23" t="str">
        <f aca="false">IF(E1944="","",IFERROR(INDEX(Categories!$A$2:$A$200,MATCH(E1944,Categories!$B$2:$B$200,0)),"Unknown"))</f>
        <v/>
      </c>
      <c r="J1944" s="24" t="str">
        <f aca="false">IF(A1944="","",DATE(YEAR(A1944),MONTH(A1944),1))</f>
        <v/>
      </c>
      <c r="K1944" s="23" t="str">
        <f aca="false">IF(A1944="","",IF(G1944&lt;&gt;"",G1944,IFERROR(INDEX(Accounts!$D$2:$D$40,MATCH(B1944,Accounts!$A$2:$A$40,0)),"Household")))</f>
        <v/>
      </c>
      <c r="L1944" s="25" t="str">
        <f aca="false">IF(F1944="","",SUMIFS($D$2:$D$3001,$F$2:$F$3001,F1944))</f>
        <v/>
      </c>
      <c r="M1944" s="23" t="str">
        <f aca="false">IF(A1944="","",IF(E1944="","Uncategorized",IF(I1944="Unknown","Unknown category",IF(AND(I1944="Transfer",F1944=""),"Transfer needs ID",IF(AND(F1944&lt;&gt;"",ABS(N(L1944))&gt;0.009),"Unmatched transfer",IF(AND(LEFT(E1944,6)="Rental",K1944="Household"),"Rental row needs property",""))))))</f>
        <v/>
      </c>
    </row>
    <row r="1945" customFormat="false" ht="15" hidden="false" customHeight="false" outlineLevel="0" collapsed="false">
      <c r="A1945" s="21"/>
      <c r="D1945" s="22"/>
      <c r="I1945" s="23" t="str">
        <f aca="false">IF(E1945="","",IFERROR(INDEX(Categories!$A$2:$A$200,MATCH(E1945,Categories!$B$2:$B$200,0)),"Unknown"))</f>
        <v/>
      </c>
      <c r="J1945" s="24" t="str">
        <f aca="false">IF(A1945="","",DATE(YEAR(A1945),MONTH(A1945),1))</f>
        <v/>
      </c>
      <c r="K1945" s="23" t="str">
        <f aca="false">IF(A1945="","",IF(G1945&lt;&gt;"",G1945,IFERROR(INDEX(Accounts!$D$2:$D$40,MATCH(B1945,Accounts!$A$2:$A$40,0)),"Household")))</f>
        <v/>
      </c>
      <c r="L1945" s="25" t="str">
        <f aca="false">IF(F1945="","",SUMIFS($D$2:$D$3001,$F$2:$F$3001,F1945))</f>
        <v/>
      </c>
      <c r="M1945" s="23" t="str">
        <f aca="false">IF(A1945="","",IF(E1945="","Uncategorized",IF(I1945="Unknown","Unknown category",IF(AND(I1945="Transfer",F1945=""),"Transfer needs ID",IF(AND(F1945&lt;&gt;"",ABS(N(L1945))&gt;0.009),"Unmatched transfer",IF(AND(LEFT(E1945,6)="Rental",K1945="Household"),"Rental row needs property",""))))))</f>
        <v/>
      </c>
    </row>
    <row r="1946" customFormat="false" ht="15" hidden="false" customHeight="false" outlineLevel="0" collapsed="false">
      <c r="A1946" s="21"/>
      <c r="D1946" s="22"/>
      <c r="I1946" s="23" t="str">
        <f aca="false">IF(E1946="","",IFERROR(INDEX(Categories!$A$2:$A$200,MATCH(E1946,Categories!$B$2:$B$200,0)),"Unknown"))</f>
        <v/>
      </c>
      <c r="J1946" s="24" t="str">
        <f aca="false">IF(A1946="","",DATE(YEAR(A1946),MONTH(A1946),1))</f>
        <v/>
      </c>
      <c r="K1946" s="23" t="str">
        <f aca="false">IF(A1946="","",IF(G1946&lt;&gt;"",G1946,IFERROR(INDEX(Accounts!$D$2:$D$40,MATCH(B1946,Accounts!$A$2:$A$40,0)),"Household")))</f>
        <v/>
      </c>
      <c r="L1946" s="25" t="str">
        <f aca="false">IF(F1946="","",SUMIFS($D$2:$D$3001,$F$2:$F$3001,F1946))</f>
        <v/>
      </c>
      <c r="M1946" s="23" t="str">
        <f aca="false">IF(A1946="","",IF(E1946="","Uncategorized",IF(I1946="Unknown","Unknown category",IF(AND(I1946="Transfer",F1946=""),"Transfer needs ID",IF(AND(F1946&lt;&gt;"",ABS(N(L1946))&gt;0.009),"Unmatched transfer",IF(AND(LEFT(E1946,6)="Rental",K1946="Household"),"Rental row needs property",""))))))</f>
        <v/>
      </c>
    </row>
    <row r="1947" customFormat="false" ht="15" hidden="false" customHeight="false" outlineLevel="0" collapsed="false">
      <c r="A1947" s="21"/>
      <c r="D1947" s="22"/>
      <c r="I1947" s="23" t="str">
        <f aca="false">IF(E1947="","",IFERROR(INDEX(Categories!$A$2:$A$200,MATCH(E1947,Categories!$B$2:$B$200,0)),"Unknown"))</f>
        <v/>
      </c>
      <c r="J1947" s="24" t="str">
        <f aca="false">IF(A1947="","",DATE(YEAR(A1947),MONTH(A1947),1))</f>
        <v/>
      </c>
      <c r="K1947" s="23" t="str">
        <f aca="false">IF(A1947="","",IF(G1947&lt;&gt;"",G1947,IFERROR(INDEX(Accounts!$D$2:$D$40,MATCH(B1947,Accounts!$A$2:$A$40,0)),"Household")))</f>
        <v/>
      </c>
      <c r="L1947" s="25" t="str">
        <f aca="false">IF(F1947="","",SUMIFS($D$2:$D$3001,$F$2:$F$3001,F1947))</f>
        <v/>
      </c>
      <c r="M1947" s="23" t="str">
        <f aca="false">IF(A1947="","",IF(E1947="","Uncategorized",IF(I1947="Unknown","Unknown category",IF(AND(I1947="Transfer",F1947=""),"Transfer needs ID",IF(AND(F1947&lt;&gt;"",ABS(N(L1947))&gt;0.009),"Unmatched transfer",IF(AND(LEFT(E1947,6)="Rental",K1947="Household"),"Rental row needs property",""))))))</f>
        <v/>
      </c>
    </row>
    <row r="1948" customFormat="false" ht="15" hidden="false" customHeight="false" outlineLevel="0" collapsed="false">
      <c r="A1948" s="21"/>
      <c r="D1948" s="22"/>
      <c r="I1948" s="23" t="str">
        <f aca="false">IF(E1948="","",IFERROR(INDEX(Categories!$A$2:$A$200,MATCH(E1948,Categories!$B$2:$B$200,0)),"Unknown"))</f>
        <v/>
      </c>
      <c r="J1948" s="24" t="str">
        <f aca="false">IF(A1948="","",DATE(YEAR(A1948),MONTH(A1948),1))</f>
        <v/>
      </c>
      <c r="K1948" s="23" t="str">
        <f aca="false">IF(A1948="","",IF(G1948&lt;&gt;"",G1948,IFERROR(INDEX(Accounts!$D$2:$D$40,MATCH(B1948,Accounts!$A$2:$A$40,0)),"Household")))</f>
        <v/>
      </c>
      <c r="L1948" s="25" t="str">
        <f aca="false">IF(F1948="","",SUMIFS($D$2:$D$3001,$F$2:$F$3001,F1948))</f>
        <v/>
      </c>
      <c r="M1948" s="23" t="str">
        <f aca="false">IF(A1948="","",IF(E1948="","Uncategorized",IF(I1948="Unknown","Unknown category",IF(AND(I1948="Transfer",F1948=""),"Transfer needs ID",IF(AND(F1948&lt;&gt;"",ABS(N(L1948))&gt;0.009),"Unmatched transfer",IF(AND(LEFT(E1948,6)="Rental",K1948="Household"),"Rental row needs property",""))))))</f>
        <v/>
      </c>
    </row>
    <row r="1949" customFormat="false" ht="15" hidden="false" customHeight="false" outlineLevel="0" collapsed="false">
      <c r="A1949" s="21"/>
      <c r="D1949" s="22"/>
      <c r="I1949" s="23" t="str">
        <f aca="false">IF(E1949="","",IFERROR(INDEX(Categories!$A$2:$A$200,MATCH(E1949,Categories!$B$2:$B$200,0)),"Unknown"))</f>
        <v/>
      </c>
      <c r="J1949" s="24" t="str">
        <f aca="false">IF(A1949="","",DATE(YEAR(A1949),MONTH(A1949),1))</f>
        <v/>
      </c>
      <c r="K1949" s="23" t="str">
        <f aca="false">IF(A1949="","",IF(G1949&lt;&gt;"",G1949,IFERROR(INDEX(Accounts!$D$2:$D$40,MATCH(B1949,Accounts!$A$2:$A$40,0)),"Household")))</f>
        <v/>
      </c>
      <c r="L1949" s="25" t="str">
        <f aca="false">IF(F1949="","",SUMIFS($D$2:$D$3001,$F$2:$F$3001,F1949))</f>
        <v/>
      </c>
      <c r="M1949" s="23" t="str">
        <f aca="false">IF(A1949="","",IF(E1949="","Uncategorized",IF(I1949="Unknown","Unknown category",IF(AND(I1949="Transfer",F1949=""),"Transfer needs ID",IF(AND(F1949&lt;&gt;"",ABS(N(L1949))&gt;0.009),"Unmatched transfer",IF(AND(LEFT(E1949,6)="Rental",K1949="Household"),"Rental row needs property",""))))))</f>
        <v/>
      </c>
    </row>
    <row r="1950" customFormat="false" ht="15" hidden="false" customHeight="false" outlineLevel="0" collapsed="false">
      <c r="A1950" s="21"/>
      <c r="D1950" s="22"/>
      <c r="I1950" s="23" t="str">
        <f aca="false">IF(E1950="","",IFERROR(INDEX(Categories!$A$2:$A$200,MATCH(E1950,Categories!$B$2:$B$200,0)),"Unknown"))</f>
        <v/>
      </c>
      <c r="J1950" s="24" t="str">
        <f aca="false">IF(A1950="","",DATE(YEAR(A1950),MONTH(A1950),1))</f>
        <v/>
      </c>
      <c r="K1950" s="23" t="str">
        <f aca="false">IF(A1950="","",IF(G1950&lt;&gt;"",G1950,IFERROR(INDEX(Accounts!$D$2:$D$40,MATCH(B1950,Accounts!$A$2:$A$40,0)),"Household")))</f>
        <v/>
      </c>
      <c r="L1950" s="25" t="str">
        <f aca="false">IF(F1950="","",SUMIFS($D$2:$D$3001,$F$2:$F$3001,F1950))</f>
        <v/>
      </c>
      <c r="M1950" s="23" t="str">
        <f aca="false">IF(A1950="","",IF(E1950="","Uncategorized",IF(I1950="Unknown","Unknown category",IF(AND(I1950="Transfer",F1950=""),"Transfer needs ID",IF(AND(F1950&lt;&gt;"",ABS(N(L1950))&gt;0.009),"Unmatched transfer",IF(AND(LEFT(E1950,6)="Rental",K1950="Household"),"Rental row needs property",""))))))</f>
        <v/>
      </c>
    </row>
    <row r="1951" customFormat="false" ht="15" hidden="false" customHeight="false" outlineLevel="0" collapsed="false">
      <c r="A1951" s="21"/>
      <c r="D1951" s="22"/>
      <c r="I1951" s="23" t="str">
        <f aca="false">IF(E1951="","",IFERROR(INDEX(Categories!$A$2:$A$200,MATCH(E1951,Categories!$B$2:$B$200,0)),"Unknown"))</f>
        <v/>
      </c>
      <c r="J1951" s="24" t="str">
        <f aca="false">IF(A1951="","",DATE(YEAR(A1951),MONTH(A1951),1))</f>
        <v/>
      </c>
      <c r="K1951" s="23" t="str">
        <f aca="false">IF(A1951="","",IF(G1951&lt;&gt;"",G1951,IFERROR(INDEX(Accounts!$D$2:$D$40,MATCH(B1951,Accounts!$A$2:$A$40,0)),"Household")))</f>
        <v/>
      </c>
      <c r="L1951" s="25" t="str">
        <f aca="false">IF(F1951="","",SUMIFS($D$2:$D$3001,$F$2:$F$3001,F1951))</f>
        <v/>
      </c>
      <c r="M1951" s="23" t="str">
        <f aca="false">IF(A1951="","",IF(E1951="","Uncategorized",IF(I1951="Unknown","Unknown category",IF(AND(I1951="Transfer",F1951=""),"Transfer needs ID",IF(AND(F1951&lt;&gt;"",ABS(N(L1951))&gt;0.009),"Unmatched transfer",IF(AND(LEFT(E1951,6)="Rental",K1951="Household"),"Rental row needs property",""))))))</f>
        <v/>
      </c>
    </row>
    <row r="1952" customFormat="false" ht="15" hidden="false" customHeight="false" outlineLevel="0" collapsed="false">
      <c r="A1952" s="21"/>
      <c r="D1952" s="22"/>
      <c r="I1952" s="23" t="str">
        <f aca="false">IF(E1952="","",IFERROR(INDEX(Categories!$A$2:$A$200,MATCH(E1952,Categories!$B$2:$B$200,0)),"Unknown"))</f>
        <v/>
      </c>
      <c r="J1952" s="24" t="str">
        <f aca="false">IF(A1952="","",DATE(YEAR(A1952),MONTH(A1952),1))</f>
        <v/>
      </c>
      <c r="K1952" s="23" t="str">
        <f aca="false">IF(A1952="","",IF(G1952&lt;&gt;"",G1952,IFERROR(INDEX(Accounts!$D$2:$D$40,MATCH(B1952,Accounts!$A$2:$A$40,0)),"Household")))</f>
        <v/>
      </c>
      <c r="L1952" s="25" t="str">
        <f aca="false">IF(F1952="","",SUMIFS($D$2:$D$3001,$F$2:$F$3001,F1952))</f>
        <v/>
      </c>
      <c r="M1952" s="23" t="str">
        <f aca="false">IF(A1952="","",IF(E1952="","Uncategorized",IF(I1952="Unknown","Unknown category",IF(AND(I1952="Transfer",F1952=""),"Transfer needs ID",IF(AND(F1952&lt;&gt;"",ABS(N(L1952))&gt;0.009),"Unmatched transfer",IF(AND(LEFT(E1952,6)="Rental",K1952="Household"),"Rental row needs property",""))))))</f>
        <v/>
      </c>
    </row>
    <row r="1953" customFormat="false" ht="15" hidden="false" customHeight="false" outlineLevel="0" collapsed="false">
      <c r="A1953" s="21"/>
      <c r="D1953" s="22"/>
      <c r="I1953" s="23" t="str">
        <f aca="false">IF(E1953="","",IFERROR(INDEX(Categories!$A$2:$A$200,MATCH(E1953,Categories!$B$2:$B$200,0)),"Unknown"))</f>
        <v/>
      </c>
      <c r="J1953" s="24" t="str">
        <f aca="false">IF(A1953="","",DATE(YEAR(A1953),MONTH(A1953),1))</f>
        <v/>
      </c>
      <c r="K1953" s="23" t="str">
        <f aca="false">IF(A1953="","",IF(G1953&lt;&gt;"",G1953,IFERROR(INDEX(Accounts!$D$2:$D$40,MATCH(B1953,Accounts!$A$2:$A$40,0)),"Household")))</f>
        <v/>
      </c>
      <c r="L1953" s="25" t="str">
        <f aca="false">IF(F1953="","",SUMIFS($D$2:$D$3001,$F$2:$F$3001,F1953))</f>
        <v/>
      </c>
      <c r="M1953" s="23" t="str">
        <f aca="false">IF(A1953="","",IF(E1953="","Uncategorized",IF(I1953="Unknown","Unknown category",IF(AND(I1953="Transfer",F1953=""),"Transfer needs ID",IF(AND(F1953&lt;&gt;"",ABS(N(L1953))&gt;0.009),"Unmatched transfer",IF(AND(LEFT(E1953,6)="Rental",K1953="Household"),"Rental row needs property",""))))))</f>
        <v/>
      </c>
    </row>
    <row r="1954" customFormat="false" ht="15" hidden="false" customHeight="false" outlineLevel="0" collapsed="false">
      <c r="A1954" s="21"/>
      <c r="D1954" s="22"/>
      <c r="I1954" s="23" t="str">
        <f aca="false">IF(E1954="","",IFERROR(INDEX(Categories!$A$2:$A$200,MATCH(E1954,Categories!$B$2:$B$200,0)),"Unknown"))</f>
        <v/>
      </c>
      <c r="J1954" s="24" t="str">
        <f aca="false">IF(A1954="","",DATE(YEAR(A1954),MONTH(A1954),1))</f>
        <v/>
      </c>
      <c r="K1954" s="23" t="str">
        <f aca="false">IF(A1954="","",IF(G1954&lt;&gt;"",G1954,IFERROR(INDEX(Accounts!$D$2:$D$40,MATCH(B1954,Accounts!$A$2:$A$40,0)),"Household")))</f>
        <v/>
      </c>
      <c r="L1954" s="25" t="str">
        <f aca="false">IF(F1954="","",SUMIFS($D$2:$D$3001,$F$2:$F$3001,F1954))</f>
        <v/>
      </c>
      <c r="M1954" s="23" t="str">
        <f aca="false">IF(A1954="","",IF(E1954="","Uncategorized",IF(I1954="Unknown","Unknown category",IF(AND(I1954="Transfer",F1954=""),"Transfer needs ID",IF(AND(F1954&lt;&gt;"",ABS(N(L1954))&gt;0.009),"Unmatched transfer",IF(AND(LEFT(E1954,6)="Rental",K1954="Household"),"Rental row needs property",""))))))</f>
        <v/>
      </c>
    </row>
    <row r="1955" customFormat="false" ht="15" hidden="false" customHeight="false" outlineLevel="0" collapsed="false">
      <c r="A1955" s="21"/>
      <c r="D1955" s="22"/>
      <c r="I1955" s="23" t="str">
        <f aca="false">IF(E1955="","",IFERROR(INDEX(Categories!$A$2:$A$200,MATCH(E1955,Categories!$B$2:$B$200,0)),"Unknown"))</f>
        <v/>
      </c>
      <c r="J1955" s="24" t="str">
        <f aca="false">IF(A1955="","",DATE(YEAR(A1955),MONTH(A1955),1))</f>
        <v/>
      </c>
      <c r="K1955" s="23" t="str">
        <f aca="false">IF(A1955="","",IF(G1955&lt;&gt;"",G1955,IFERROR(INDEX(Accounts!$D$2:$D$40,MATCH(B1955,Accounts!$A$2:$A$40,0)),"Household")))</f>
        <v/>
      </c>
      <c r="L1955" s="25" t="str">
        <f aca="false">IF(F1955="","",SUMIFS($D$2:$D$3001,$F$2:$F$3001,F1955))</f>
        <v/>
      </c>
      <c r="M1955" s="23" t="str">
        <f aca="false">IF(A1955="","",IF(E1955="","Uncategorized",IF(I1955="Unknown","Unknown category",IF(AND(I1955="Transfer",F1955=""),"Transfer needs ID",IF(AND(F1955&lt;&gt;"",ABS(N(L1955))&gt;0.009),"Unmatched transfer",IF(AND(LEFT(E1955,6)="Rental",K1955="Household"),"Rental row needs property",""))))))</f>
        <v/>
      </c>
    </row>
    <row r="1956" customFormat="false" ht="15" hidden="false" customHeight="false" outlineLevel="0" collapsed="false">
      <c r="A1956" s="21"/>
      <c r="D1956" s="22"/>
      <c r="I1956" s="23" t="str">
        <f aca="false">IF(E1956="","",IFERROR(INDEX(Categories!$A$2:$A$200,MATCH(E1956,Categories!$B$2:$B$200,0)),"Unknown"))</f>
        <v/>
      </c>
      <c r="J1956" s="24" t="str">
        <f aca="false">IF(A1956="","",DATE(YEAR(A1956),MONTH(A1956),1))</f>
        <v/>
      </c>
      <c r="K1956" s="23" t="str">
        <f aca="false">IF(A1956="","",IF(G1956&lt;&gt;"",G1956,IFERROR(INDEX(Accounts!$D$2:$D$40,MATCH(B1956,Accounts!$A$2:$A$40,0)),"Household")))</f>
        <v/>
      </c>
      <c r="L1956" s="25" t="str">
        <f aca="false">IF(F1956="","",SUMIFS($D$2:$D$3001,$F$2:$F$3001,F1956))</f>
        <v/>
      </c>
      <c r="M1956" s="23" t="str">
        <f aca="false">IF(A1956="","",IF(E1956="","Uncategorized",IF(I1956="Unknown","Unknown category",IF(AND(I1956="Transfer",F1956=""),"Transfer needs ID",IF(AND(F1956&lt;&gt;"",ABS(N(L1956))&gt;0.009),"Unmatched transfer",IF(AND(LEFT(E1956,6)="Rental",K1956="Household"),"Rental row needs property",""))))))</f>
        <v/>
      </c>
    </row>
    <row r="1957" customFormat="false" ht="15" hidden="false" customHeight="false" outlineLevel="0" collapsed="false">
      <c r="A1957" s="21"/>
      <c r="D1957" s="22"/>
      <c r="I1957" s="23" t="str">
        <f aca="false">IF(E1957="","",IFERROR(INDEX(Categories!$A$2:$A$200,MATCH(E1957,Categories!$B$2:$B$200,0)),"Unknown"))</f>
        <v/>
      </c>
      <c r="J1957" s="24" t="str">
        <f aca="false">IF(A1957="","",DATE(YEAR(A1957),MONTH(A1957),1))</f>
        <v/>
      </c>
      <c r="K1957" s="23" t="str">
        <f aca="false">IF(A1957="","",IF(G1957&lt;&gt;"",G1957,IFERROR(INDEX(Accounts!$D$2:$D$40,MATCH(B1957,Accounts!$A$2:$A$40,0)),"Household")))</f>
        <v/>
      </c>
      <c r="L1957" s="25" t="str">
        <f aca="false">IF(F1957="","",SUMIFS($D$2:$D$3001,$F$2:$F$3001,F1957))</f>
        <v/>
      </c>
      <c r="M1957" s="23" t="str">
        <f aca="false">IF(A1957="","",IF(E1957="","Uncategorized",IF(I1957="Unknown","Unknown category",IF(AND(I1957="Transfer",F1957=""),"Transfer needs ID",IF(AND(F1957&lt;&gt;"",ABS(N(L1957))&gt;0.009),"Unmatched transfer",IF(AND(LEFT(E1957,6)="Rental",K1957="Household"),"Rental row needs property",""))))))</f>
        <v/>
      </c>
    </row>
    <row r="1958" customFormat="false" ht="15" hidden="false" customHeight="false" outlineLevel="0" collapsed="false">
      <c r="A1958" s="21"/>
      <c r="D1958" s="22"/>
      <c r="I1958" s="23" t="str">
        <f aca="false">IF(E1958="","",IFERROR(INDEX(Categories!$A$2:$A$200,MATCH(E1958,Categories!$B$2:$B$200,0)),"Unknown"))</f>
        <v/>
      </c>
      <c r="J1958" s="24" t="str">
        <f aca="false">IF(A1958="","",DATE(YEAR(A1958),MONTH(A1958),1))</f>
        <v/>
      </c>
      <c r="K1958" s="23" t="str">
        <f aca="false">IF(A1958="","",IF(G1958&lt;&gt;"",G1958,IFERROR(INDEX(Accounts!$D$2:$D$40,MATCH(B1958,Accounts!$A$2:$A$40,0)),"Household")))</f>
        <v/>
      </c>
      <c r="L1958" s="25" t="str">
        <f aca="false">IF(F1958="","",SUMIFS($D$2:$D$3001,$F$2:$F$3001,F1958))</f>
        <v/>
      </c>
      <c r="M1958" s="23" t="str">
        <f aca="false">IF(A1958="","",IF(E1958="","Uncategorized",IF(I1958="Unknown","Unknown category",IF(AND(I1958="Transfer",F1958=""),"Transfer needs ID",IF(AND(F1958&lt;&gt;"",ABS(N(L1958))&gt;0.009),"Unmatched transfer",IF(AND(LEFT(E1958,6)="Rental",K1958="Household"),"Rental row needs property",""))))))</f>
        <v/>
      </c>
    </row>
    <row r="1959" customFormat="false" ht="15" hidden="false" customHeight="false" outlineLevel="0" collapsed="false">
      <c r="A1959" s="21"/>
      <c r="D1959" s="22"/>
      <c r="I1959" s="23" t="str">
        <f aca="false">IF(E1959="","",IFERROR(INDEX(Categories!$A$2:$A$200,MATCH(E1959,Categories!$B$2:$B$200,0)),"Unknown"))</f>
        <v/>
      </c>
      <c r="J1959" s="24" t="str">
        <f aca="false">IF(A1959="","",DATE(YEAR(A1959),MONTH(A1959),1))</f>
        <v/>
      </c>
      <c r="K1959" s="23" t="str">
        <f aca="false">IF(A1959="","",IF(G1959&lt;&gt;"",G1959,IFERROR(INDEX(Accounts!$D$2:$D$40,MATCH(B1959,Accounts!$A$2:$A$40,0)),"Household")))</f>
        <v/>
      </c>
      <c r="L1959" s="25" t="str">
        <f aca="false">IF(F1959="","",SUMIFS($D$2:$D$3001,$F$2:$F$3001,F1959))</f>
        <v/>
      </c>
      <c r="M1959" s="23" t="str">
        <f aca="false">IF(A1959="","",IF(E1959="","Uncategorized",IF(I1959="Unknown","Unknown category",IF(AND(I1959="Transfer",F1959=""),"Transfer needs ID",IF(AND(F1959&lt;&gt;"",ABS(N(L1959))&gt;0.009),"Unmatched transfer",IF(AND(LEFT(E1959,6)="Rental",K1959="Household"),"Rental row needs property",""))))))</f>
        <v/>
      </c>
    </row>
    <row r="1960" customFormat="false" ht="15" hidden="false" customHeight="false" outlineLevel="0" collapsed="false">
      <c r="A1960" s="21"/>
      <c r="D1960" s="22"/>
      <c r="I1960" s="23" t="str">
        <f aca="false">IF(E1960="","",IFERROR(INDEX(Categories!$A$2:$A$200,MATCH(E1960,Categories!$B$2:$B$200,0)),"Unknown"))</f>
        <v/>
      </c>
      <c r="J1960" s="24" t="str">
        <f aca="false">IF(A1960="","",DATE(YEAR(A1960),MONTH(A1960),1))</f>
        <v/>
      </c>
      <c r="K1960" s="23" t="str">
        <f aca="false">IF(A1960="","",IF(G1960&lt;&gt;"",G1960,IFERROR(INDEX(Accounts!$D$2:$D$40,MATCH(B1960,Accounts!$A$2:$A$40,0)),"Household")))</f>
        <v/>
      </c>
      <c r="L1960" s="25" t="str">
        <f aca="false">IF(F1960="","",SUMIFS($D$2:$D$3001,$F$2:$F$3001,F1960))</f>
        <v/>
      </c>
      <c r="M1960" s="23" t="str">
        <f aca="false">IF(A1960="","",IF(E1960="","Uncategorized",IF(I1960="Unknown","Unknown category",IF(AND(I1960="Transfer",F1960=""),"Transfer needs ID",IF(AND(F1960&lt;&gt;"",ABS(N(L1960))&gt;0.009),"Unmatched transfer",IF(AND(LEFT(E1960,6)="Rental",K1960="Household"),"Rental row needs property",""))))))</f>
        <v/>
      </c>
    </row>
    <row r="1961" customFormat="false" ht="15" hidden="false" customHeight="false" outlineLevel="0" collapsed="false">
      <c r="A1961" s="21"/>
      <c r="D1961" s="22"/>
      <c r="I1961" s="23" t="str">
        <f aca="false">IF(E1961="","",IFERROR(INDEX(Categories!$A$2:$A$200,MATCH(E1961,Categories!$B$2:$B$200,0)),"Unknown"))</f>
        <v/>
      </c>
      <c r="J1961" s="24" t="str">
        <f aca="false">IF(A1961="","",DATE(YEAR(A1961),MONTH(A1961),1))</f>
        <v/>
      </c>
      <c r="K1961" s="23" t="str">
        <f aca="false">IF(A1961="","",IF(G1961&lt;&gt;"",G1961,IFERROR(INDEX(Accounts!$D$2:$D$40,MATCH(B1961,Accounts!$A$2:$A$40,0)),"Household")))</f>
        <v/>
      </c>
      <c r="L1961" s="25" t="str">
        <f aca="false">IF(F1961="","",SUMIFS($D$2:$D$3001,$F$2:$F$3001,F1961))</f>
        <v/>
      </c>
      <c r="M1961" s="23" t="str">
        <f aca="false">IF(A1961="","",IF(E1961="","Uncategorized",IF(I1961="Unknown","Unknown category",IF(AND(I1961="Transfer",F1961=""),"Transfer needs ID",IF(AND(F1961&lt;&gt;"",ABS(N(L1961))&gt;0.009),"Unmatched transfer",IF(AND(LEFT(E1961,6)="Rental",K1961="Household"),"Rental row needs property",""))))))</f>
        <v/>
      </c>
    </row>
    <row r="1962" customFormat="false" ht="15" hidden="false" customHeight="false" outlineLevel="0" collapsed="false">
      <c r="A1962" s="21"/>
      <c r="D1962" s="22"/>
      <c r="I1962" s="23" t="str">
        <f aca="false">IF(E1962="","",IFERROR(INDEX(Categories!$A$2:$A$200,MATCH(E1962,Categories!$B$2:$B$200,0)),"Unknown"))</f>
        <v/>
      </c>
      <c r="J1962" s="24" t="str">
        <f aca="false">IF(A1962="","",DATE(YEAR(A1962),MONTH(A1962),1))</f>
        <v/>
      </c>
      <c r="K1962" s="23" t="str">
        <f aca="false">IF(A1962="","",IF(G1962&lt;&gt;"",G1962,IFERROR(INDEX(Accounts!$D$2:$D$40,MATCH(B1962,Accounts!$A$2:$A$40,0)),"Household")))</f>
        <v/>
      </c>
      <c r="L1962" s="25" t="str">
        <f aca="false">IF(F1962="","",SUMIFS($D$2:$D$3001,$F$2:$F$3001,F1962))</f>
        <v/>
      </c>
      <c r="M1962" s="23" t="str">
        <f aca="false">IF(A1962="","",IF(E1962="","Uncategorized",IF(I1962="Unknown","Unknown category",IF(AND(I1962="Transfer",F1962=""),"Transfer needs ID",IF(AND(F1962&lt;&gt;"",ABS(N(L1962))&gt;0.009),"Unmatched transfer",IF(AND(LEFT(E1962,6)="Rental",K1962="Household"),"Rental row needs property",""))))))</f>
        <v/>
      </c>
    </row>
    <row r="1963" customFormat="false" ht="15" hidden="false" customHeight="false" outlineLevel="0" collapsed="false">
      <c r="A1963" s="21"/>
      <c r="D1963" s="22"/>
      <c r="I1963" s="23" t="str">
        <f aca="false">IF(E1963="","",IFERROR(INDEX(Categories!$A$2:$A$200,MATCH(E1963,Categories!$B$2:$B$200,0)),"Unknown"))</f>
        <v/>
      </c>
      <c r="J1963" s="24" t="str">
        <f aca="false">IF(A1963="","",DATE(YEAR(A1963),MONTH(A1963),1))</f>
        <v/>
      </c>
      <c r="K1963" s="23" t="str">
        <f aca="false">IF(A1963="","",IF(G1963&lt;&gt;"",G1963,IFERROR(INDEX(Accounts!$D$2:$D$40,MATCH(B1963,Accounts!$A$2:$A$40,0)),"Household")))</f>
        <v/>
      </c>
      <c r="L1963" s="25" t="str">
        <f aca="false">IF(F1963="","",SUMIFS($D$2:$D$3001,$F$2:$F$3001,F1963))</f>
        <v/>
      </c>
      <c r="M1963" s="23" t="str">
        <f aca="false">IF(A1963="","",IF(E1963="","Uncategorized",IF(I1963="Unknown","Unknown category",IF(AND(I1963="Transfer",F1963=""),"Transfer needs ID",IF(AND(F1963&lt;&gt;"",ABS(N(L1963))&gt;0.009),"Unmatched transfer",IF(AND(LEFT(E1963,6)="Rental",K1963="Household"),"Rental row needs property",""))))))</f>
        <v/>
      </c>
    </row>
    <row r="1964" customFormat="false" ht="15" hidden="false" customHeight="false" outlineLevel="0" collapsed="false">
      <c r="A1964" s="21"/>
      <c r="D1964" s="22"/>
      <c r="I1964" s="23" t="str">
        <f aca="false">IF(E1964="","",IFERROR(INDEX(Categories!$A$2:$A$200,MATCH(E1964,Categories!$B$2:$B$200,0)),"Unknown"))</f>
        <v/>
      </c>
      <c r="J1964" s="24" t="str">
        <f aca="false">IF(A1964="","",DATE(YEAR(A1964),MONTH(A1964),1))</f>
        <v/>
      </c>
      <c r="K1964" s="23" t="str">
        <f aca="false">IF(A1964="","",IF(G1964&lt;&gt;"",G1964,IFERROR(INDEX(Accounts!$D$2:$D$40,MATCH(B1964,Accounts!$A$2:$A$40,0)),"Household")))</f>
        <v/>
      </c>
      <c r="L1964" s="25" t="str">
        <f aca="false">IF(F1964="","",SUMIFS($D$2:$D$3001,$F$2:$F$3001,F1964))</f>
        <v/>
      </c>
      <c r="M1964" s="23" t="str">
        <f aca="false">IF(A1964="","",IF(E1964="","Uncategorized",IF(I1964="Unknown","Unknown category",IF(AND(I1964="Transfer",F1964=""),"Transfer needs ID",IF(AND(F1964&lt;&gt;"",ABS(N(L1964))&gt;0.009),"Unmatched transfer",IF(AND(LEFT(E1964,6)="Rental",K1964="Household"),"Rental row needs property",""))))))</f>
        <v/>
      </c>
    </row>
    <row r="1965" customFormat="false" ht="15" hidden="false" customHeight="false" outlineLevel="0" collapsed="false">
      <c r="A1965" s="21"/>
      <c r="D1965" s="22"/>
      <c r="I1965" s="23" t="str">
        <f aca="false">IF(E1965="","",IFERROR(INDEX(Categories!$A$2:$A$200,MATCH(E1965,Categories!$B$2:$B$200,0)),"Unknown"))</f>
        <v/>
      </c>
      <c r="J1965" s="24" t="str">
        <f aca="false">IF(A1965="","",DATE(YEAR(A1965),MONTH(A1965),1))</f>
        <v/>
      </c>
      <c r="K1965" s="23" t="str">
        <f aca="false">IF(A1965="","",IF(G1965&lt;&gt;"",G1965,IFERROR(INDEX(Accounts!$D$2:$D$40,MATCH(B1965,Accounts!$A$2:$A$40,0)),"Household")))</f>
        <v/>
      </c>
      <c r="L1965" s="25" t="str">
        <f aca="false">IF(F1965="","",SUMIFS($D$2:$D$3001,$F$2:$F$3001,F1965))</f>
        <v/>
      </c>
      <c r="M1965" s="23" t="str">
        <f aca="false">IF(A1965="","",IF(E1965="","Uncategorized",IF(I1965="Unknown","Unknown category",IF(AND(I1965="Transfer",F1965=""),"Transfer needs ID",IF(AND(F1965&lt;&gt;"",ABS(N(L1965))&gt;0.009),"Unmatched transfer",IF(AND(LEFT(E1965,6)="Rental",K1965="Household"),"Rental row needs property",""))))))</f>
        <v/>
      </c>
    </row>
    <row r="1966" customFormat="false" ht="15" hidden="false" customHeight="false" outlineLevel="0" collapsed="false">
      <c r="A1966" s="21"/>
      <c r="D1966" s="22"/>
      <c r="I1966" s="23" t="str">
        <f aca="false">IF(E1966="","",IFERROR(INDEX(Categories!$A$2:$A$200,MATCH(E1966,Categories!$B$2:$B$200,0)),"Unknown"))</f>
        <v/>
      </c>
      <c r="J1966" s="24" t="str">
        <f aca="false">IF(A1966="","",DATE(YEAR(A1966),MONTH(A1966),1))</f>
        <v/>
      </c>
      <c r="K1966" s="23" t="str">
        <f aca="false">IF(A1966="","",IF(G1966&lt;&gt;"",G1966,IFERROR(INDEX(Accounts!$D$2:$D$40,MATCH(B1966,Accounts!$A$2:$A$40,0)),"Household")))</f>
        <v/>
      </c>
      <c r="L1966" s="25" t="str">
        <f aca="false">IF(F1966="","",SUMIFS($D$2:$D$3001,$F$2:$F$3001,F1966))</f>
        <v/>
      </c>
      <c r="M1966" s="23" t="str">
        <f aca="false">IF(A1966="","",IF(E1966="","Uncategorized",IF(I1966="Unknown","Unknown category",IF(AND(I1966="Transfer",F1966=""),"Transfer needs ID",IF(AND(F1966&lt;&gt;"",ABS(N(L1966))&gt;0.009),"Unmatched transfer",IF(AND(LEFT(E1966,6)="Rental",K1966="Household"),"Rental row needs property",""))))))</f>
        <v/>
      </c>
    </row>
    <row r="1967" customFormat="false" ht="15" hidden="false" customHeight="false" outlineLevel="0" collapsed="false">
      <c r="A1967" s="21"/>
      <c r="D1967" s="22"/>
      <c r="I1967" s="23" t="str">
        <f aca="false">IF(E1967="","",IFERROR(INDEX(Categories!$A$2:$A$200,MATCH(E1967,Categories!$B$2:$B$200,0)),"Unknown"))</f>
        <v/>
      </c>
      <c r="J1967" s="24" t="str">
        <f aca="false">IF(A1967="","",DATE(YEAR(A1967),MONTH(A1967),1))</f>
        <v/>
      </c>
      <c r="K1967" s="23" t="str">
        <f aca="false">IF(A1967="","",IF(G1967&lt;&gt;"",G1967,IFERROR(INDEX(Accounts!$D$2:$D$40,MATCH(B1967,Accounts!$A$2:$A$40,0)),"Household")))</f>
        <v/>
      </c>
      <c r="L1967" s="25" t="str">
        <f aca="false">IF(F1967="","",SUMIFS($D$2:$D$3001,$F$2:$F$3001,F1967))</f>
        <v/>
      </c>
      <c r="M1967" s="23" t="str">
        <f aca="false">IF(A1967="","",IF(E1967="","Uncategorized",IF(I1967="Unknown","Unknown category",IF(AND(I1967="Transfer",F1967=""),"Transfer needs ID",IF(AND(F1967&lt;&gt;"",ABS(N(L1967))&gt;0.009),"Unmatched transfer",IF(AND(LEFT(E1967,6)="Rental",K1967="Household"),"Rental row needs property",""))))))</f>
        <v/>
      </c>
    </row>
    <row r="1968" customFormat="false" ht="15" hidden="false" customHeight="false" outlineLevel="0" collapsed="false">
      <c r="A1968" s="21"/>
      <c r="D1968" s="22"/>
      <c r="I1968" s="23" t="str">
        <f aca="false">IF(E1968="","",IFERROR(INDEX(Categories!$A$2:$A$200,MATCH(E1968,Categories!$B$2:$B$200,0)),"Unknown"))</f>
        <v/>
      </c>
      <c r="J1968" s="24" t="str">
        <f aca="false">IF(A1968="","",DATE(YEAR(A1968),MONTH(A1968),1))</f>
        <v/>
      </c>
      <c r="K1968" s="23" t="str">
        <f aca="false">IF(A1968="","",IF(G1968&lt;&gt;"",G1968,IFERROR(INDEX(Accounts!$D$2:$D$40,MATCH(B1968,Accounts!$A$2:$A$40,0)),"Household")))</f>
        <v/>
      </c>
      <c r="L1968" s="25" t="str">
        <f aca="false">IF(F1968="","",SUMIFS($D$2:$D$3001,$F$2:$F$3001,F1968))</f>
        <v/>
      </c>
      <c r="M1968" s="23" t="str">
        <f aca="false">IF(A1968="","",IF(E1968="","Uncategorized",IF(I1968="Unknown","Unknown category",IF(AND(I1968="Transfer",F1968=""),"Transfer needs ID",IF(AND(F1968&lt;&gt;"",ABS(N(L1968))&gt;0.009),"Unmatched transfer",IF(AND(LEFT(E1968,6)="Rental",K1968="Household"),"Rental row needs property",""))))))</f>
        <v/>
      </c>
    </row>
    <row r="1969" customFormat="false" ht="15" hidden="false" customHeight="false" outlineLevel="0" collapsed="false">
      <c r="A1969" s="21"/>
      <c r="D1969" s="22"/>
      <c r="I1969" s="23" t="str">
        <f aca="false">IF(E1969="","",IFERROR(INDEX(Categories!$A$2:$A$200,MATCH(E1969,Categories!$B$2:$B$200,0)),"Unknown"))</f>
        <v/>
      </c>
      <c r="J1969" s="24" t="str">
        <f aca="false">IF(A1969="","",DATE(YEAR(A1969),MONTH(A1969),1))</f>
        <v/>
      </c>
      <c r="K1969" s="23" t="str">
        <f aca="false">IF(A1969="","",IF(G1969&lt;&gt;"",G1969,IFERROR(INDEX(Accounts!$D$2:$D$40,MATCH(B1969,Accounts!$A$2:$A$40,0)),"Household")))</f>
        <v/>
      </c>
      <c r="L1969" s="25" t="str">
        <f aca="false">IF(F1969="","",SUMIFS($D$2:$D$3001,$F$2:$F$3001,F1969))</f>
        <v/>
      </c>
      <c r="M1969" s="23" t="str">
        <f aca="false">IF(A1969="","",IF(E1969="","Uncategorized",IF(I1969="Unknown","Unknown category",IF(AND(I1969="Transfer",F1969=""),"Transfer needs ID",IF(AND(F1969&lt;&gt;"",ABS(N(L1969))&gt;0.009),"Unmatched transfer",IF(AND(LEFT(E1969,6)="Rental",K1969="Household"),"Rental row needs property",""))))))</f>
        <v/>
      </c>
    </row>
    <row r="1970" customFormat="false" ht="15" hidden="false" customHeight="false" outlineLevel="0" collapsed="false">
      <c r="A1970" s="21"/>
      <c r="D1970" s="22"/>
      <c r="I1970" s="23" t="str">
        <f aca="false">IF(E1970="","",IFERROR(INDEX(Categories!$A$2:$A$200,MATCH(E1970,Categories!$B$2:$B$200,0)),"Unknown"))</f>
        <v/>
      </c>
      <c r="J1970" s="24" t="str">
        <f aca="false">IF(A1970="","",DATE(YEAR(A1970),MONTH(A1970),1))</f>
        <v/>
      </c>
      <c r="K1970" s="23" t="str">
        <f aca="false">IF(A1970="","",IF(G1970&lt;&gt;"",G1970,IFERROR(INDEX(Accounts!$D$2:$D$40,MATCH(B1970,Accounts!$A$2:$A$40,0)),"Household")))</f>
        <v/>
      </c>
      <c r="L1970" s="25" t="str">
        <f aca="false">IF(F1970="","",SUMIFS($D$2:$D$3001,$F$2:$F$3001,F1970))</f>
        <v/>
      </c>
      <c r="M1970" s="23" t="str">
        <f aca="false">IF(A1970="","",IF(E1970="","Uncategorized",IF(I1970="Unknown","Unknown category",IF(AND(I1970="Transfer",F1970=""),"Transfer needs ID",IF(AND(F1970&lt;&gt;"",ABS(N(L1970))&gt;0.009),"Unmatched transfer",IF(AND(LEFT(E1970,6)="Rental",K1970="Household"),"Rental row needs property",""))))))</f>
        <v/>
      </c>
    </row>
    <row r="1971" customFormat="false" ht="15" hidden="false" customHeight="false" outlineLevel="0" collapsed="false">
      <c r="A1971" s="21"/>
      <c r="D1971" s="22"/>
      <c r="I1971" s="23" t="str">
        <f aca="false">IF(E1971="","",IFERROR(INDEX(Categories!$A$2:$A$200,MATCH(E1971,Categories!$B$2:$B$200,0)),"Unknown"))</f>
        <v/>
      </c>
      <c r="J1971" s="24" t="str">
        <f aca="false">IF(A1971="","",DATE(YEAR(A1971),MONTH(A1971),1))</f>
        <v/>
      </c>
      <c r="K1971" s="23" t="str">
        <f aca="false">IF(A1971="","",IF(G1971&lt;&gt;"",G1971,IFERROR(INDEX(Accounts!$D$2:$D$40,MATCH(B1971,Accounts!$A$2:$A$40,0)),"Household")))</f>
        <v/>
      </c>
      <c r="L1971" s="25" t="str">
        <f aca="false">IF(F1971="","",SUMIFS($D$2:$D$3001,$F$2:$F$3001,F1971))</f>
        <v/>
      </c>
      <c r="M1971" s="23" t="str">
        <f aca="false">IF(A1971="","",IF(E1971="","Uncategorized",IF(I1971="Unknown","Unknown category",IF(AND(I1971="Transfer",F1971=""),"Transfer needs ID",IF(AND(F1971&lt;&gt;"",ABS(N(L1971))&gt;0.009),"Unmatched transfer",IF(AND(LEFT(E1971,6)="Rental",K1971="Household"),"Rental row needs property",""))))))</f>
        <v/>
      </c>
    </row>
    <row r="1972" customFormat="false" ht="15" hidden="false" customHeight="false" outlineLevel="0" collapsed="false">
      <c r="A1972" s="21"/>
      <c r="D1972" s="22"/>
      <c r="I1972" s="23" t="str">
        <f aca="false">IF(E1972="","",IFERROR(INDEX(Categories!$A$2:$A$200,MATCH(E1972,Categories!$B$2:$B$200,0)),"Unknown"))</f>
        <v/>
      </c>
      <c r="J1972" s="24" t="str">
        <f aca="false">IF(A1972="","",DATE(YEAR(A1972),MONTH(A1972),1))</f>
        <v/>
      </c>
      <c r="K1972" s="23" t="str">
        <f aca="false">IF(A1972="","",IF(G1972&lt;&gt;"",G1972,IFERROR(INDEX(Accounts!$D$2:$D$40,MATCH(B1972,Accounts!$A$2:$A$40,0)),"Household")))</f>
        <v/>
      </c>
      <c r="L1972" s="25" t="str">
        <f aca="false">IF(F1972="","",SUMIFS($D$2:$D$3001,$F$2:$F$3001,F1972))</f>
        <v/>
      </c>
      <c r="M1972" s="23" t="str">
        <f aca="false">IF(A1972="","",IF(E1972="","Uncategorized",IF(I1972="Unknown","Unknown category",IF(AND(I1972="Transfer",F1972=""),"Transfer needs ID",IF(AND(F1972&lt;&gt;"",ABS(N(L1972))&gt;0.009),"Unmatched transfer",IF(AND(LEFT(E1972,6)="Rental",K1972="Household"),"Rental row needs property",""))))))</f>
        <v/>
      </c>
    </row>
    <row r="1973" customFormat="false" ht="15" hidden="false" customHeight="false" outlineLevel="0" collapsed="false">
      <c r="A1973" s="21"/>
      <c r="D1973" s="22"/>
      <c r="I1973" s="23" t="str">
        <f aca="false">IF(E1973="","",IFERROR(INDEX(Categories!$A$2:$A$200,MATCH(E1973,Categories!$B$2:$B$200,0)),"Unknown"))</f>
        <v/>
      </c>
      <c r="J1973" s="24" t="str">
        <f aca="false">IF(A1973="","",DATE(YEAR(A1973),MONTH(A1973),1))</f>
        <v/>
      </c>
      <c r="K1973" s="23" t="str">
        <f aca="false">IF(A1973="","",IF(G1973&lt;&gt;"",G1973,IFERROR(INDEX(Accounts!$D$2:$D$40,MATCH(B1973,Accounts!$A$2:$A$40,0)),"Household")))</f>
        <v/>
      </c>
      <c r="L1973" s="25" t="str">
        <f aca="false">IF(F1973="","",SUMIFS($D$2:$D$3001,$F$2:$F$3001,F1973))</f>
        <v/>
      </c>
      <c r="M1973" s="23" t="str">
        <f aca="false">IF(A1973="","",IF(E1973="","Uncategorized",IF(I1973="Unknown","Unknown category",IF(AND(I1973="Transfer",F1973=""),"Transfer needs ID",IF(AND(F1973&lt;&gt;"",ABS(N(L1973))&gt;0.009),"Unmatched transfer",IF(AND(LEFT(E1973,6)="Rental",K1973="Household"),"Rental row needs property",""))))))</f>
        <v/>
      </c>
    </row>
    <row r="1974" customFormat="false" ht="15" hidden="false" customHeight="false" outlineLevel="0" collapsed="false">
      <c r="A1974" s="21"/>
      <c r="D1974" s="22"/>
      <c r="I1974" s="23" t="str">
        <f aca="false">IF(E1974="","",IFERROR(INDEX(Categories!$A$2:$A$200,MATCH(E1974,Categories!$B$2:$B$200,0)),"Unknown"))</f>
        <v/>
      </c>
      <c r="J1974" s="24" t="str">
        <f aca="false">IF(A1974="","",DATE(YEAR(A1974),MONTH(A1974),1))</f>
        <v/>
      </c>
      <c r="K1974" s="23" t="str">
        <f aca="false">IF(A1974="","",IF(G1974&lt;&gt;"",G1974,IFERROR(INDEX(Accounts!$D$2:$D$40,MATCH(B1974,Accounts!$A$2:$A$40,0)),"Household")))</f>
        <v/>
      </c>
      <c r="L1974" s="25" t="str">
        <f aca="false">IF(F1974="","",SUMIFS($D$2:$D$3001,$F$2:$F$3001,F1974))</f>
        <v/>
      </c>
      <c r="M1974" s="23" t="str">
        <f aca="false">IF(A1974="","",IF(E1974="","Uncategorized",IF(I1974="Unknown","Unknown category",IF(AND(I1974="Transfer",F1974=""),"Transfer needs ID",IF(AND(F1974&lt;&gt;"",ABS(N(L1974))&gt;0.009),"Unmatched transfer",IF(AND(LEFT(E1974,6)="Rental",K1974="Household"),"Rental row needs property",""))))))</f>
        <v/>
      </c>
    </row>
    <row r="1975" customFormat="false" ht="15" hidden="false" customHeight="false" outlineLevel="0" collapsed="false">
      <c r="A1975" s="21"/>
      <c r="D1975" s="22"/>
      <c r="I1975" s="23" t="str">
        <f aca="false">IF(E1975="","",IFERROR(INDEX(Categories!$A$2:$A$200,MATCH(E1975,Categories!$B$2:$B$200,0)),"Unknown"))</f>
        <v/>
      </c>
      <c r="J1975" s="24" t="str">
        <f aca="false">IF(A1975="","",DATE(YEAR(A1975),MONTH(A1975),1))</f>
        <v/>
      </c>
      <c r="K1975" s="23" t="str">
        <f aca="false">IF(A1975="","",IF(G1975&lt;&gt;"",G1975,IFERROR(INDEX(Accounts!$D$2:$D$40,MATCH(B1975,Accounts!$A$2:$A$40,0)),"Household")))</f>
        <v/>
      </c>
      <c r="L1975" s="25" t="str">
        <f aca="false">IF(F1975="","",SUMIFS($D$2:$D$3001,$F$2:$F$3001,F1975))</f>
        <v/>
      </c>
      <c r="M1975" s="23" t="str">
        <f aca="false">IF(A1975="","",IF(E1975="","Uncategorized",IF(I1975="Unknown","Unknown category",IF(AND(I1975="Transfer",F1975=""),"Transfer needs ID",IF(AND(F1975&lt;&gt;"",ABS(N(L1975))&gt;0.009),"Unmatched transfer",IF(AND(LEFT(E1975,6)="Rental",K1975="Household"),"Rental row needs property",""))))))</f>
        <v/>
      </c>
    </row>
    <row r="1976" customFormat="false" ht="15" hidden="false" customHeight="false" outlineLevel="0" collapsed="false">
      <c r="A1976" s="21"/>
      <c r="D1976" s="22"/>
      <c r="I1976" s="23" t="str">
        <f aca="false">IF(E1976="","",IFERROR(INDEX(Categories!$A$2:$A$200,MATCH(E1976,Categories!$B$2:$B$200,0)),"Unknown"))</f>
        <v/>
      </c>
      <c r="J1976" s="24" t="str">
        <f aca="false">IF(A1976="","",DATE(YEAR(A1976),MONTH(A1976),1))</f>
        <v/>
      </c>
      <c r="K1976" s="23" t="str">
        <f aca="false">IF(A1976="","",IF(G1976&lt;&gt;"",G1976,IFERROR(INDEX(Accounts!$D$2:$D$40,MATCH(B1976,Accounts!$A$2:$A$40,0)),"Household")))</f>
        <v/>
      </c>
      <c r="L1976" s="25" t="str">
        <f aca="false">IF(F1976="","",SUMIFS($D$2:$D$3001,$F$2:$F$3001,F1976))</f>
        <v/>
      </c>
      <c r="M1976" s="23" t="str">
        <f aca="false">IF(A1976="","",IF(E1976="","Uncategorized",IF(I1976="Unknown","Unknown category",IF(AND(I1976="Transfer",F1976=""),"Transfer needs ID",IF(AND(F1976&lt;&gt;"",ABS(N(L1976))&gt;0.009),"Unmatched transfer",IF(AND(LEFT(E1976,6)="Rental",K1976="Household"),"Rental row needs property",""))))))</f>
        <v/>
      </c>
    </row>
    <row r="1977" customFormat="false" ht="15" hidden="false" customHeight="false" outlineLevel="0" collapsed="false">
      <c r="A1977" s="21"/>
      <c r="D1977" s="22"/>
      <c r="I1977" s="23" t="str">
        <f aca="false">IF(E1977="","",IFERROR(INDEX(Categories!$A$2:$A$200,MATCH(E1977,Categories!$B$2:$B$200,0)),"Unknown"))</f>
        <v/>
      </c>
      <c r="J1977" s="24" t="str">
        <f aca="false">IF(A1977="","",DATE(YEAR(A1977),MONTH(A1977),1))</f>
        <v/>
      </c>
      <c r="K1977" s="23" t="str">
        <f aca="false">IF(A1977="","",IF(G1977&lt;&gt;"",G1977,IFERROR(INDEX(Accounts!$D$2:$D$40,MATCH(B1977,Accounts!$A$2:$A$40,0)),"Household")))</f>
        <v/>
      </c>
      <c r="L1977" s="25" t="str">
        <f aca="false">IF(F1977="","",SUMIFS($D$2:$D$3001,$F$2:$F$3001,F1977))</f>
        <v/>
      </c>
      <c r="M1977" s="23" t="str">
        <f aca="false">IF(A1977="","",IF(E1977="","Uncategorized",IF(I1977="Unknown","Unknown category",IF(AND(I1977="Transfer",F1977=""),"Transfer needs ID",IF(AND(F1977&lt;&gt;"",ABS(N(L1977))&gt;0.009),"Unmatched transfer",IF(AND(LEFT(E1977,6)="Rental",K1977="Household"),"Rental row needs property",""))))))</f>
        <v/>
      </c>
    </row>
    <row r="1978" customFormat="false" ht="15" hidden="false" customHeight="false" outlineLevel="0" collapsed="false">
      <c r="A1978" s="21"/>
      <c r="D1978" s="22"/>
      <c r="I1978" s="23" t="str">
        <f aca="false">IF(E1978="","",IFERROR(INDEX(Categories!$A$2:$A$200,MATCH(E1978,Categories!$B$2:$B$200,0)),"Unknown"))</f>
        <v/>
      </c>
      <c r="J1978" s="24" t="str">
        <f aca="false">IF(A1978="","",DATE(YEAR(A1978),MONTH(A1978),1))</f>
        <v/>
      </c>
      <c r="K1978" s="23" t="str">
        <f aca="false">IF(A1978="","",IF(G1978&lt;&gt;"",G1978,IFERROR(INDEX(Accounts!$D$2:$D$40,MATCH(B1978,Accounts!$A$2:$A$40,0)),"Household")))</f>
        <v/>
      </c>
      <c r="L1978" s="25" t="str">
        <f aca="false">IF(F1978="","",SUMIFS($D$2:$D$3001,$F$2:$F$3001,F1978))</f>
        <v/>
      </c>
      <c r="M1978" s="23" t="str">
        <f aca="false">IF(A1978="","",IF(E1978="","Uncategorized",IF(I1978="Unknown","Unknown category",IF(AND(I1978="Transfer",F1978=""),"Transfer needs ID",IF(AND(F1978&lt;&gt;"",ABS(N(L1978))&gt;0.009),"Unmatched transfer",IF(AND(LEFT(E1978,6)="Rental",K1978="Household"),"Rental row needs property",""))))))</f>
        <v/>
      </c>
    </row>
    <row r="1979" customFormat="false" ht="15" hidden="false" customHeight="false" outlineLevel="0" collapsed="false">
      <c r="A1979" s="21"/>
      <c r="D1979" s="22"/>
      <c r="I1979" s="23" t="str">
        <f aca="false">IF(E1979="","",IFERROR(INDEX(Categories!$A$2:$A$200,MATCH(E1979,Categories!$B$2:$B$200,0)),"Unknown"))</f>
        <v/>
      </c>
      <c r="J1979" s="24" t="str">
        <f aca="false">IF(A1979="","",DATE(YEAR(A1979),MONTH(A1979),1))</f>
        <v/>
      </c>
      <c r="K1979" s="23" t="str">
        <f aca="false">IF(A1979="","",IF(G1979&lt;&gt;"",G1979,IFERROR(INDEX(Accounts!$D$2:$D$40,MATCH(B1979,Accounts!$A$2:$A$40,0)),"Household")))</f>
        <v/>
      </c>
      <c r="L1979" s="25" t="str">
        <f aca="false">IF(F1979="","",SUMIFS($D$2:$D$3001,$F$2:$F$3001,F1979))</f>
        <v/>
      </c>
      <c r="M1979" s="23" t="str">
        <f aca="false">IF(A1979="","",IF(E1979="","Uncategorized",IF(I1979="Unknown","Unknown category",IF(AND(I1979="Transfer",F1979=""),"Transfer needs ID",IF(AND(F1979&lt;&gt;"",ABS(N(L1979))&gt;0.009),"Unmatched transfer",IF(AND(LEFT(E1979,6)="Rental",K1979="Household"),"Rental row needs property",""))))))</f>
        <v/>
      </c>
    </row>
    <row r="1980" customFormat="false" ht="15" hidden="false" customHeight="false" outlineLevel="0" collapsed="false">
      <c r="A1980" s="21"/>
      <c r="D1980" s="22"/>
      <c r="I1980" s="23" t="str">
        <f aca="false">IF(E1980="","",IFERROR(INDEX(Categories!$A$2:$A$200,MATCH(E1980,Categories!$B$2:$B$200,0)),"Unknown"))</f>
        <v/>
      </c>
      <c r="J1980" s="24" t="str">
        <f aca="false">IF(A1980="","",DATE(YEAR(A1980),MONTH(A1980),1))</f>
        <v/>
      </c>
      <c r="K1980" s="23" t="str">
        <f aca="false">IF(A1980="","",IF(G1980&lt;&gt;"",G1980,IFERROR(INDEX(Accounts!$D$2:$D$40,MATCH(B1980,Accounts!$A$2:$A$40,0)),"Household")))</f>
        <v/>
      </c>
      <c r="L1980" s="25" t="str">
        <f aca="false">IF(F1980="","",SUMIFS($D$2:$D$3001,$F$2:$F$3001,F1980))</f>
        <v/>
      </c>
      <c r="M1980" s="23" t="str">
        <f aca="false">IF(A1980="","",IF(E1980="","Uncategorized",IF(I1980="Unknown","Unknown category",IF(AND(I1980="Transfer",F1980=""),"Transfer needs ID",IF(AND(F1980&lt;&gt;"",ABS(N(L1980))&gt;0.009),"Unmatched transfer",IF(AND(LEFT(E1980,6)="Rental",K1980="Household"),"Rental row needs property",""))))))</f>
        <v/>
      </c>
    </row>
    <row r="1981" customFormat="false" ht="15" hidden="false" customHeight="false" outlineLevel="0" collapsed="false">
      <c r="A1981" s="21"/>
      <c r="D1981" s="22"/>
      <c r="I1981" s="23" t="str">
        <f aca="false">IF(E1981="","",IFERROR(INDEX(Categories!$A$2:$A$200,MATCH(E1981,Categories!$B$2:$B$200,0)),"Unknown"))</f>
        <v/>
      </c>
      <c r="J1981" s="24" t="str">
        <f aca="false">IF(A1981="","",DATE(YEAR(A1981),MONTH(A1981),1))</f>
        <v/>
      </c>
      <c r="K1981" s="23" t="str">
        <f aca="false">IF(A1981="","",IF(G1981&lt;&gt;"",G1981,IFERROR(INDEX(Accounts!$D$2:$D$40,MATCH(B1981,Accounts!$A$2:$A$40,0)),"Household")))</f>
        <v/>
      </c>
      <c r="L1981" s="25" t="str">
        <f aca="false">IF(F1981="","",SUMIFS($D$2:$D$3001,$F$2:$F$3001,F1981))</f>
        <v/>
      </c>
      <c r="M1981" s="23" t="str">
        <f aca="false">IF(A1981="","",IF(E1981="","Uncategorized",IF(I1981="Unknown","Unknown category",IF(AND(I1981="Transfer",F1981=""),"Transfer needs ID",IF(AND(F1981&lt;&gt;"",ABS(N(L1981))&gt;0.009),"Unmatched transfer",IF(AND(LEFT(E1981,6)="Rental",K1981="Household"),"Rental row needs property",""))))))</f>
        <v/>
      </c>
    </row>
    <row r="1982" customFormat="false" ht="15" hidden="false" customHeight="false" outlineLevel="0" collapsed="false">
      <c r="A1982" s="21"/>
      <c r="D1982" s="22"/>
      <c r="I1982" s="23" t="str">
        <f aca="false">IF(E1982="","",IFERROR(INDEX(Categories!$A$2:$A$200,MATCH(E1982,Categories!$B$2:$B$200,0)),"Unknown"))</f>
        <v/>
      </c>
      <c r="J1982" s="24" t="str">
        <f aca="false">IF(A1982="","",DATE(YEAR(A1982),MONTH(A1982),1))</f>
        <v/>
      </c>
      <c r="K1982" s="23" t="str">
        <f aca="false">IF(A1982="","",IF(G1982&lt;&gt;"",G1982,IFERROR(INDEX(Accounts!$D$2:$D$40,MATCH(B1982,Accounts!$A$2:$A$40,0)),"Household")))</f>
        <v/>
      </c>
      <c r="L1982" s="25" t="str">
        <f aca="false">IF(F1982="","",SUMIFS($D$2:$D$3001,$F$2:$F$3001,F1982))</f>
        <v/>
      </c>
      <c r="M1982" s="23" t="str">
        <f aca="false">IF(A1982="","",IF(E1982="","Uncategorized",IF(I1982="Unknown","Unknown category",IF(AND(I1982="Transfer",F1982=""),"Transfer needs ID",IF(AND(F1982&lt;&gt;"",ABS(N(L1982))&gt;0.009),"Unmatched transfer",IF(AND(LEFT(E1982,6)="Rental",K1982="Household"),"Rental row needs property",""))))))</f>
        <v/>
      </c>
    </row>
    <row r="1983" customFormat="false" ht="15" hidden="false" customHeight="false" outlineLevel="0" collapsed="false">
      <c r="A1983" s="21"/>
      <c r="D1983" s="22"/>
      <c r="I1983" s="23" t="str">
        <f aca="false">IF(E1983="","",IFERROR(INDEX(Categories!$A$2:$A$200,MATCH(E1983,Categories!$B$2:$B$200,0)),"Unknown"))</f>
        <v/>
      </c>
      <c r="J1983" s="24" t="str">
        <f aca="false">IF(A1983="","",DATE(YEAR(A1983),MONTH(A1983),1))</f>
        <v/>
      </c>
      <c r="K1983" s="23" t="str">
        <f aca="false">IF(A1983="","",IF(G1983&lt;&gt;"",G1983,IFERROR(INDEX(Accounts!$D$2:$D$40,MATCH(B1983,Accounts!$A$2:$A$40,0)),"Household")))</f>
        <v/>
      </c>
      <c r="L1983" s="25" t="str">
        <f aca="false">IF(F1983="","",SUMIFS($D$2:$D$3001,$F$2:$F$3001,F1983))</f>
        <v/>
      </c>
      <c r="M1983" s="23" t="str">
        <f aca="false">IF(A1983="","",IF(E1983="","Uncategorized",IF(I1983="Unknown","Unknown category",IF(AND(I1983="Transfer",F1983=""),"Transfer needs ID",IF(AND(F1983&lt;&gt;"",ABS(N(L1983))&gt;0.009),"Unmatched transfer",IF(AND(LEFT(E1983,6)="Rental",K1983="Household"),"Rental row needs property",""))))))</f>
        <v/>
      </c>
    </row>
    <row r="1984" customFormat="false" ht="15" hidden="false" customHeight="false" outlineLevel="0" collapsed="false">
      <c r="A1984" s="21"/>
      <c r="D1984" s="22"/>
      <c r="I1984" s="23" t="str">
        <f aca="false">IF(E1984="","",IFERROR(INDEX(Categories!$A$2:$A$200,MATCH(E1984,Categories!$B$2:$B$200,0)),"Unknown"))</f>
        <v/>
      </c>
      <c r="J1984" s="24" t="str">
        <f aca="false">IF(A1984="","",DATE(YEAR(A1984),MONTH(A1984),1))</f>
        <v/>
      </c>
      <c r="K1984" s="23" t="str">
        <f aca="false">IF(A1984="","",IF(G1984&lt;&gt;"",G1984,IFERROR(INDEX(Accounts!$D$2:$D$40,MATCH(B1984,Accounts!$A$2:$A$40,0)),"Household")))</f>
        <v/>
      </c>
      <c r="L1984" s="25" t="str">
        <f aca="false">IF(F1984="","",SUMIFS($D$2:$D$3001,$F$2:$F$3001,F1984))</f>
        <v/>
      </c>
      <c r="M1984" s="23" t="str">
        <f aca="false">IF(A1984="","",IF(E1984="","Uncategorized",IF(I1984="Unknown","Unknown category",IF(AND(I1984="Transfer",F1984=""),"Transfer needs ID",IF(AND(F1984&lt;&gt;"",ABS(N(L1984))&gt;0.009),"Unmatched transfer",IF(AND(LEFT(E1984,6)="Rental",K1984="Household"),"Rental row needs property",""))))))</f>
        <v/>
      </c>
    </row>
    <row r="1985" customFormat="false" ht="15" hidden="false" customHeight="false" outlineLevel="0" collapsed="false">
      <c r="A1985" s="21"/>
      <c r="D1985" s="22"/>
      <c r="I1985" s="23" t="str">
        <f aca="false">IF(E1985="","",IFERROR(INDEX(Categories!$A$2:$A$200,MATCH(E1985,Categories!$B$2:$B$200,0)),"Unknown"))</f>
        <v/>
      </c>
      <c r="J1985" s="24" t="str">
        <f aca="false">IF(A1985="","",DATE(YEAR(A1985),MONTH(A1985),1))</f>
        <v/>
      </c>
      <c r="K1985" s="23" t="str">
        <f aca="false">IF(A1985="","",IF(G1985&lt;&gt;"",G1985,IFERROR(INDEX(Accounts!$D$2:$D$40,MATCH(B1985,Accounts!$A$2:$A$40,0)),"Household")))</f>
        <v/>
      </c>
      <c r="L1985" s="25" t="str">
        <f aca="false">IF(F1985="","",SUMIFS($D$2:$D$3001,$F$2:$F$3001,F1985))</f>
        <v/>
      </c>
      <c r="M1985" s="23" t="str">
        <f aca="false">IF(A1985="","",IF(E1985="","Uncategorized",IF(I1985="Unknown","Unknown category",IF(AND(I1985="Transfer",F1985=""),"Transfer needs ID",IF(AND(F1985&lt;&gt;"",ABS(N(L1985))&gt;0.009),"Unmatched transfer",IF(AND(LEFT(E1985,6)="Rental",K1985="Household"),"Rental row needs property",""))))))</f>
        <v/>
      </c>
    </row>
    <row r="1986" customFormat="false" ht="15" hidden="false" customHeight="false" outlineLevel="0" collapsed="false">
      <c r="A1986" s="21"/>
      <c r="D1986" s="22"/>
      <c r="I1986" s="23" t="str">
        <f aca="false">IF(E1986="","",IFERROR(INDEX(Categories!$A$2:$A$200,MATCH(E1986,Categories!$B$2:$B$200,0)),"Unknown"))</f>
        <v/>
      </c>
      <c r="J1986" s="24" t="str">
        <f aca="false">IF(A1986="","",DATE(YEAR(A1986),MONTH(A1986),1))</f>
        <v/>
      </c>
      <c r="K1986" s="23" t="str">
        <f aca="false">IF(A1986="","",IF(G1986&lt;&gt;"",G1986,IFERROR(INDEX(Accounts!$D$2:$D$40,MATCH(B1986,Accounts!$A$2:$A$40,0)),"Household")))</f>
        <v/>
      </c>
      <c r="L1986" s="25" t="str">
        <f aca="false">IF(F1986="","",SUMIFS($D$2:$D$3001,$F$2:$F$3001,F1986))</f>
        <v/>
      </c>
      <c r="M1986" s="23" t="str">
        <f aca="false">IF(A1986="","",IF(E1986="","Uncategorized",IF(I1986="Unknown","Unknown category",IF(AND(I1986="Transfer",F1986=""),"Transfer needs ID",IF(AND(F1986&lt;&gt;"",ABS(N(L1986))&gt;0.009),"Unmatched transfer",IF(AND(LEFT(E1986,6)="Rental",K1986="Household"),"Rental row needs property",""))))))</f>
        <v/>
      </c>
    </row>
    <row r="1987" customFormat="false" ht="15" hidden="false" customHeight="false" outlineLevel="0" collapsed="false">
      <c r="A1987" s="21"/>
      <c r="D1987" s="22"/>
      <c r="I1987" s="23" t="str">
        <f aca="false">IF(E1987="","",IFERROR(INDEX(Categories!$A$2:$A$200,MATCH(E1987,Categories!$B$2:$B$200,0)),"Unknown"))</f>
        <v/>
      </c>
      <c r="J1987" s="24" t="str">
        <f aca="false">IF(A1987="","",DATE(YEAR(A1987),MONTH(A1987),1))</f>
        <v/>
      </c>
      <c r="K1987" s="23" t="str">
        <f aca="false">IF(A1987="","",IF(G1987&lt;&gt;"",G1987,IFERROR(INDEX(Accounts!$D$2:$D$40,MATCH(B1987,Accounts!$A$2:$A$40,0)),"Household")))</f>
        <v/>
      </c>
      <c r="L1987" s="25" t="str">
        <f aca="false">IF(F1987="","",SUMIFS($D$2:$D$3001,$F$2:$F$3001,F1987))</f>
        <v/>
      </c>
      <c r="M1987" s="23" t="str">
        <f aca="false">IF(A1987="","",IF(E1987="","Uncategorized",IF(I1987="Unknown","Unknown category",IF(AND(I1987="Transfer",F1987=""),"Transfer needs ID",IF(AND(F1987&lt;&gt;"",ABS(N(L1987))&gt;0.009),"Unmatched transfer",IF(AND(LEFT(E1987,6)="Rental",K1987="Household"),"Rental row needs property",""))))))</f>
        <v/>
      </c>
    </row>
    <row r="1988" customFormat="false" ht="15" hidden="false" customHeight="false" outlineLevel="0" collapsed="false">
      <c r="A1988" s="21"/>
      <c r="D1988" s="22"/>
      <c r="I1988" s="23" t="str">
        <f aca="false">IF(E1988="","",IFERROR(INDEX(Categories!$A$2:$A$200,MATCH(E1988,Categories!$B$2:$B$200,0)),"Unknown"))</f>
        <v/>
      </c>
      <c r="J1988" s="24" t="str">
        <f aca="false">IF(A1988="","",DATE(YEAR(A1988),MONTH(A1988),1))</f>
        <v/>
      </c>
      <c r="K1988" s="23" t="str">
        <f aca="false">IF(A1988="","",IF(G1988&lt;&gt;"",G1988,IFERROR(INDEX(Accounts!$D$2:$D$40,MATCH(B1988,Accounts!$A$2:$A$40,0)),"Household")))</f>
        <v/>
      </c>
      <c r="L1988" s="25" t="str">
        <f aca="false">IF(F1988="","",SUMIFS($D$2:$D$3001,$F$2:$F$3001,F1988))</f>
        <v/>
      </c>
      <c r="M1988" s="23" t="str">
        <f aca="false">IF(A1988="","",IF(E1988="","Uncategorized",IF(I1988="Unknown","Unknown category",IF(AND(I1988="Transfer",F1988=""),"Transfer needs ID",IF(AND(F1988&lt;&gt;"",ABS(N(L1988))&gt;0.009),"Unmatched transfer",IF(AND(LEFT(E1988,6)="Rental",K1988="Household"),"Rental row needs property",""))))))</f>
        <v/>
      </c>
    </row>
    <row r="1989" customFormat="false" ht="15" hidden="false" customHeight="false" outlineLevel="0" collapsed="false">
      <c r="A1989" s="21"/>
      <c r="D1989" s="22"/>
      <c r="I1989" s="23" t="str">
        <f aca="false">IF(E1989="","",IFERROR(INDEX(Categories!$A$2:$A$200,MATCH(E1989,Categories!$B$2:$B$200,0)),"Unknown"))</f>
        <v/>
      </c>
      <c r="J1989" s="24" t="str">
        <f aca="false">IF(A1989="","",DATE(YEAR(A1989),MONTH(A1989),1))</f>
        <v/>
      </c>
      <c r="K1989" s="23" t="str">
        <f aca="false">IF(A1989="","",IF(G1989&lt;&gt;"",G1989,IFERROR(INDEX(Accounts!$D$2:$D$40,MATCH(B1989,Accounts!$A$2:$A$40,0)),"Household")))</f>
        <v/>
      </c>
      <c r="L1989" s="25" t="str">
        <f aca="false">IF(F1989="","",SUMIFS($D$2:$D$3001,$F$2:$F$3001,F1989))</f>
        <v/>
      </c>
      <c r="M1989" s="23" t="str">
        <f aca="false">IF(A1989="","",IF(E1989="","Uncategorized",IF(I1989="Unknown","Unknown category",IF(AND(I1989="Transfer",F1989=""),"Transfer needs ID",IF(AND(F1989&lt;&gt;"",ABS(N(L1989))&gt;0.009),"Unmatched transfer",IF(AND(LEFT(E1989,6)="Rental",K1989="Household"),"Rental row needs property",""))))))</f>
        <v/>
      </c>
    </row>
    <row r="1990" customFormat="false" ht="15" hidden="false" customHeight="false" outlineLevel="0" collapsed="false">
      <c r="A1990" s="21"/>
      <c r="D1990" s="22"/>
      <c r="I1990" s="23" t="str">
        <f aca="false">IF(E1990="","",IFERROR(INDEX(Categories!$A$2:$A$200,MATCH(E1990,Categories!$B$2:$B$200,0)),"Unknown"))</f>
        <v/>
      </c>
      <c r="J1990" s="24" t="str">
        <f aca="false">IF(A1990="","",DATE(YEAR(A1990),MONTH(A1990),1))</f>
        <v/>
      </c>
      <c r="K1990" s="23" t="str">
        <f aca="false">IF(A1990="","",IF(G1990&lt;&gt;"",G1990,IFERROR(INDEX(Accounts!$D$2:$D$40,MATCH(B1990,Accounts!$A$2:$A$40,0)),"Household")))</f>
        <v/>
      </c>
      <c r="L1990" s="25" t="str">
        <f aca="false">IF(F1990="","",SUMIFS($D$2:$D$3001,$F$2:$F$3001,F1990))</f>
        <v/>
      </c>
      <c r="M1990" s="23" t="str">
        <f aca="false">IF(A1990="","",IF(E1990="","Uncategorized",IF(I1990="Unknown","Unknown category",IF(AND(I1990="Transfer",F1990=""),"Transfer needs ID",IF(AND(F1990&lt;&gt;"",ABS(N(L1990))&gt;0.009),"Unmatched transfer",IF(AND(LEFT(E1990,6)="Rental",K1990="Household"),"Rental row needs property",""))))))</f>
        <v/>
      </c>
    </row>
    <row r="1991" customFormat="false" ht="15" hidden="false" customHeight="false" outlineLevel="0" collapsed="false">
      <c r="A1991" s="21"/>
      <c r="D1991" s="22"/>
      <c r="I1991" s="23" t="str">
        <f aca="false">IF(E1991="","",IFERROR(INDEX(Categories!$A$2:$A$200,MATCH(E1991,Categories!$B$2:$B$200,0)),"Unknown"))</f>
        <v/>
      </c>
      <c r="J1991" s="24" t="str">
        <f aca="false">IF(A1991="","",DATE(YEAR(A1991),MONTH(A1991),1))</f>
        <v/>
      </c>
      <c r="K1991" s="23" t="str">
        <f aca="false">IF(A1991="","",IF(G1991&lt;&gt;"",G1991,IFERROR(INDEX(Accounts!$D$2:$D$40,MATCH(B1991,Accounts!$A$2:$A$40,0)),"Household")))</f>
        <v/>
      </c>
      <c r="L1991" s="25" t="str">
        <f aca="false">IF(F1991="","",SUMIFS($D$2:$D$3001,$F$2:$F$3001,F1991))</f>
        <v/>
      </c>
      <c r="M1991" s="23" t="str">
        <f aca="false">IF(A1991="","",IF(E1991="","Uncategorized",IF(I1991="Unknown","Unknown category",IF(AND(I1991="Transfer",F1991=""),"Transfer needs ID",IF(AND(F1991&lt;&gt;"",ABS(N(L1991))&gt;0.009),"Unmatched transfer",IF(AND(LEFT(E1991,6)="Rental",K1991="Household"),"Rental row needs property",""))))))</f>
        <v/>
      </c>
    </row>
    <row r="1992" customFormat="false" ht="15" hidden="false" customHeight="false" outlineLevel="0" collapsed="false">
      <c r="A1992" s="21"/>
      <c r="D1992" s="22"/>
      <c r="I1992" s="23" t="str">
        <f aca="false">IF(E1992="","",IFERROR(INDEX(Categories!$A$2:$A$200,MATCH(E1992,Categories!$B$2:$B$200,0)),"Unknown"))</f>
        <v/>
      </c>
      <c r="J1992" s="24" t="str">
        <f aca="false">IF(A1992="","",DATE(YEAR(A1992),MONTH(A1992),1))</f>
        <v/>
      </c>
      <c r="K1992" s="23" t="str">
        <f aca="false">IF(A1992="","",IF(G1992&lt;&gt;"",G1992,IFERROR(INDEX(Accounts!$D$2:$D$40,MATCH(B1992,Accounts!$A$2:$A$40,0)),"Household")))</f>
        <v/>
      </c>
      <c r="L1992" s="25" t="str">
        <f aca="false">IF(F1992="","",SUMIFS($D$2:$D$3001,$F$2:$F$3001,F1992))</f>
        <v/>
      </c>
      <c r="M1992" s="23" t="str">
        <f aca="false">IF(A1992="","",IF(E1992="","Uncategorized",IF(I1992="Unknown","Unknown category",IF(AND(I1992="Transfer",F1992=""),"Transfer needs ID",IF(AND(F1992&lt;&gt;"",ABS(N(L1992))&gt;0.009),"Unmatched transfer",IF(AND(LEFT(E1992,6)="Rental",K1992="Household"),"Rental row needs property",""))))))</f>
        <v/>
      </c>
    </row>
    <row r="1993" customFormat="false" ht="15" hidden="false" customHeight="false" outlineLevel="0" collapsed="false">
      <c r="A1993" s="21"/>
      <c r="D1993" s="22"/>
      <c r="I1993" s="23" t="str">
        <f aca="false">IF(E1993="","",IFERROR(INDEX(Categories!$A$2:$A$200,MATCH(E1993,Categories!$B$2:$B$200,0)),"Unknown"))</f>
        <v/>
      </c>
      <c r="J1993" s="24" t="str">
        <f aca="false">IF(A1993="","",DATE(YEAR(A1993),MONTH(A1993),1))</f>
        <v/>
      </c>
      <c r="K1993" s="23" t="str">
        <f aca="false">IF(A1993="","",IF(G1993&lt;&gt;"",G1993,IFERROR(INDEX(Accounts!$D$2:$D$40,MATCH(B1993,Accounts!$A$2:$A$40,0)),"Household")))</f>
        <v/>
      </c>
      <c r="L1993" s="25" t="str">
        <f aca="false">IF(F1993="","",SUMIFS($D$2:$D$3001,$F$2:$F$3001,F1993))</f>
        <v/>
      </c>
      <c r="M1993" s="23" t="str">
        <f aca="false">IF(A1993="","",IF(E1993="","Uncategorized",IF(I1993="Unknown","Unknown category",IF(AND(I1993="Transfer",F1993=""),"Transfer needs ID",IF(AND(F1993&lt;&gt;"",ABS(N(L1993))&gt;0.009),"Unmatched transfer",IF(AND(LEFT(E1993,6)="Rental",K1993="Household"),"Rental row needs property",""))))))</f>
        <v/>
      </c>
    </row>
    <row r="1994" customFormat="false" ht="15" hidden="false" customHeight="false" outlineLevel="0" collapsed="false">
      <c r="A1994" s="21"/>
      <c r="D1994" s="22"/>
      <c r="I1994" s="23" t="str">
        <f aca="false">IF(E1994="","",IFERROR(INDEX(Categories!$A$2:$A$200,MATCH(E1994,Categories!$B$2:$B$200,0)),"Unknown"))</f>
        <v/>
      </c>
      <c r="J1994" s="24" t="str">
        <f aca="false">IF(A1994="","",DATE(YEAR(A1994),MONTH(A1994),1))</f>
        <v/>
      </c>
      <c r="K1994" s="23" t="str">
        <f aca="false">IF(A1994="","",IF(G1994&lt;&gt;"",G1994,IFERROR(INDEX(Accounts!$D$2:$D$40,MATCH(B1994,Accounts!$A$2:$A$40,0)),"Household")))</f>
        <v/>
      </c>
      <c r="L1994" s="25" t="str">
        <f aca="false">IF(F1994="","",SUMIFS($D$2:$D$3001,$F$2:$F$3001,F1994))</f>
        <v/>
      </c>
      <c r="M1994" s="23" t="str">
        <f aca="false">IF(A1994="","",IF(E1994="","Uncategorized",IF(I1994="Unknown","Unknown category",IF(AND(I1994="Transfer",F1994=""),"Transfer needs ID",IF(AND(F1994&lt;&gt;"",ABS(N(L1994))&gt;0.009),"Unmatched transfer",IF(AND(LEFT(E1994,6)="Rental",K1994="Household"),"Rental row needs property",""))))))</f>
        <v/>
      </c>
    </row>
    <row r="1995" customFormat="false" ht="15" hidden="false" customHeight="false" outlineLevel="0" collapsed="false">
      <c r="A1995" s="21"/>
      <c r="D1995" s="22"/>
      <c r="I1995" s="23" t="str">
        <f aca="false">IF(E1995="","",IFERROR(INDEX(Categories!$A$2:$A$200,MATCH(E1995,Categories!$B$2:$B$200,0)),"Unknown"))</f>
        <v/>
      </c>
      <c r="J1995" s="24" t="str">
        <f aca="false">IF(A1995="","",DATE(YEAR(A1995),MONTH(A1995),1))</f>
        <v/>
      </c>
      <c r="K1995" s="23" t="str">
        <f aca="false">IF(A1995="","",IF(G1995&lt;&gt;"",G1995,IFERROR(INDEX(Accounts!$D$2:$D$40,MATCH(B1995,Accounts!$A$2:$A$40,0)),"Household")))</f>
        <v/>
      </c>
      <c r="L1995" s="25" t="str">
        <f aca="false">IF(F1995="","",SUMIFS($D$2:$D$3001,$F$2:$F$3001,F1995))</f>
        <v/>
      </c>
      <c r="M1995" s="23" t="str">
        <f aca="false">IF(A1995="","",IF(E1995="","Uncategorized",IF(I1995="Unknown","Unknown category",IF(AND(I1995="Transfer",F1995=""),"Transfer needs ID",IF(AND(F1995&lt;&gt;"",ABS(N(L1995))&gt;0.009),"Unmatched transfer",IF(AND(LEFT(E1995,6)="Rental",K1995="Household"),"Rental row needs property",""))))))</f>
        <v/>
      </c>
    </row>
    <row r="1996" customFormat="false" ht="15" hidden="false" customHeight="false" outlineLevel="0" collapsed="false">
      <c r="A1996" s="21"/>
      <c r="D1996" s="22"/>
      <c r="I1996" s="23" t="str">
        <f aca="false">IF(E1996="","",IFERROR(INDEX(Categories!$A$2:$A$200,MATCH(E1996,Categories!$B$2:$B$200,0)),"Unknown"))</f>
        <v/>
      </c>
      <c r="J1996" s="24" t="str">
        <f aca="false">IF(A1996="","",DATE(YEAR(A1996),MONTH(A1996),1))</f>
        <v/>
      </c>
      <c r="K1996" s="23" t="str">
        <f aca="false">IF(A1996="","",IF(G1996&lt;&gt;"",G1996,IFERROR(INDEX(Accounts!$D$2:$D$40,MATCH(B1996,Accounts!$A$2:$A$40,0)),"Household")))</f>
        <v/>
      </c>
      <c r="L1996" s="25" t="str">
        <f aca="false">IF(F1996="","",SUMIFS($D$2:$D$3001,$F$2:$F$3001,F1996))</f>
        <v/>
      </c>
      <c r="M1996" s="23" t="str">
        <f aca="false">IF(A1996="","",IF(E1996="","Uncategorized",IF(I1996="Unknown","Unknown category",IF(AND(I1996="Transfer",F1996=""),"Transfer needs ID",IF(AND(F1996&lt;&gt;"",ABS(N(L1996))&gt;0.009),"Unmatched transfer",IF(AND(LEFT(E1996,6)="Rental",K1996="Household"),"Rental row needs property",""))))))</f>
        <v/>
      </c>
    </row>
    <row r="1997" customFormat="false" ht="15" hidden="false" customHeight="false" outlineLevel="0" collapsed="false">
      <c r="A1997" s="21"/>
      <c r="D1997" s="22"/>
      <c r="I1997" s="23" t="str">
        <f aca="false">IF(E1997="","",IFERROR(INDEX(Categories!$A$2:$A$200,MATCH(E1997,Categories!$B$2:$B$200,0)),"Unknown"))</f>
        <v/>
      </c>
      <c r="J1997" s="24" t="str">
        <f aca="false">IF(A1997="","",DATE(YEAR(A1997),MONTH(A1997),1))</f>
        <v/>
      </c>
      <c r="K1997" s="23" t="str">
        <f aca="false">IF(A1997="","",IF(G1997&lt;&gt;"",G1997,IFERROR(INDEX(Accounts!$D$2:$D$40,MATCH(B1997,Accounts!$A$2:$A$40,0)),"Household")))</f>
        <v/>
      </c>
      <c r="L1997" s="25" t="str">
        <f aca="false">IF(F1997="","",SUMIFS($D$2:$D$3001,$F$2:$F$3001,F1997))</f>
        <v/>
      </c>
      <c r="M1997" s="23" t="str">
        <f aca="false">IF(A1997="","",IF(E1997="","Uncategorized",IF(I1997="Unknown","Unknown category",IF(AND(I1997="Transfer",F1997=""),"Transfer needs ID",IF(AND(F1997&lt;&gt;"",ABS(N(L1997))&gt;0.009),"Unmatched transfer",IF(AND(LEFT(E1997,6)="Rental",K1997="Household"),"Rental row needs property",""))))))</f>
        <v/>
      </c>
    </row>
    <row r="1998" customFormat="false" ht="15" hidden="false" customHeight="false" outlineLevel="0" collapsed="false">
      <c r="A1998" s="21"/>
      <c r="D1998" s="22"/>
      <c r="I1998" s="23" t="str">
        <f aca="false">IF(E1998="","",IFERROR(INDEX(Categories!$A$2:$A$200,MATCH(E1998,Categories!$B$2:$B$200,0)),"Unknown"))</f>
        <v/>
      </c>
      <c r="J1998" s="24" t="str">
        <f aca="false">IF(A1998="","",DATE(YEAR(A1998),MONTH(A1998),1))</f>
        <v/>
      </c>
      <c r="K1998" s="23" t="str">
        <f aca="false">IF(A1998="","",IF(G1998&lt;&gt;"",G1998,IFERROR(INDEX(Accounts!$D$2:$D$40,MATCH(B1998,Accounts!$A$2:$A$40,0)),"Household")))</f>
        <v/>
      </c>
      <c r="L1998" s="25" t="str">
        <f aca="false">IF(F1998="","",SUMIFS($D$2:$D$3001,$F$2:$F$3001,F1998))</f>
        <v/>
      </c>
      <c r="M1998" s="23" t="str">
        <f aca="false">IF(A1998="","",IF(E1998="","Uncategorized",IF(I1998="Unknown","Unknown category",IF(AND(I1998="Transfer",F1998=""),"Transfer needs ID",IF(AND(F1998&lt;&gt;"",ABS(N(L1998))&gt;0.009),"Unmatched transfer",IF(AND(LEFT(E1998,6)="Rental",K1998="Household"),"Rental row needs property",""))))))</f>
        <v/>
      </c>
    </row>
    <row r="1999" customFormat="false" ht="15" hidden="false" customHeight="false" outlineLevel="0" collapsed="false">
      <c r="A1999" s="21"/>
      <c r="D1999" s="22"/>
      <c r="I1999" s="23" t="str">
        <f aca="false">IF(E1999="","",IFERROR(INDEX(Categories!$A$2:$A$200,MATCH(E1999,Categories!$B$2:$B$200,0)),"Unknown"))</f>
        <v/>
      </c>
      <c r="J1999" s="24" t="str">
        <f aca="false">IF(A1999="","",DATE(YEAR(A1999),MONTH(A1999),1))</f>
        <v/>
      </c>
      <c r="K1999" s="23" t="str">
        <f aca="false">IF(A1999="","",IF(G1999&lt;&gt;"",G1999,IFERROR(INDEX(Accounts!$D$2:$D$40,MATCH(B1999,Accounts!$A$2:$A$40,0)),"Household")))</f>
        <v/>
      </c>
      <c r="L1999" s="25" t="str">
        <f aca="false">IF(F1999="","",SUMIFS($D$2:$D$3001,$F$2:$F$3001,F1999))</f>
        <v/>
      </c>
      <c r="M1999" s="23" t="str">
        <f aca="false">IF(A1999="","",IF(E1999="","Uncategorized",IF(I1999="Unknown","Unknown category",IF(AND(I1999="Transfer",F1999=""),"Transfer needs ID",IF(AND(F1999&lt;&gt;"",ABS(N(L1999))&gt;0.009),"Unmatched transfer",IF(AND(LEFT(E1999,6)="Rental",K1999="Household"),"Rental row needs property",""))))))</f>
        <v/>
      </c>
    </row>
    <row r="2000" customFormat="false" ht="15" hidden="false" customHeight="false" outlineLevel="0" collapsed="false">
      <c r="A2000" s="21"/>
      <c r="D2000" s="22"/>
      <c r="I2000" s="23" t="str">
        <f aca="false">IF(E2000="","",IFERROR(INDEX(Categories!$A$2:$A$200,MATCH(E2000,Categories!$B$2:$B$200,0)),"Unknown"))</f>
        <v/>
      </c>
      <c r="J2000" s="24" t="str">
        <f aca="false">IF(A2000="","",DATE(YEAR(A2000),MONTH(A2000),1))</f>
        <v/>
      </c>
      <c r="K2000" s="23" t="str">
        <f aca="false">IF(A2000="","",IF(G2000&lt;&gt;"",G2000,IFERROR(INDEX(Accounts!$D$2:$D$40,MATCH(B2000,Accounts!$A$2:$A$40,0)),"Household")))</f>
        <v/>
      </c>
      <c r="L2000" s="25" t="str">
        <f aca="false">IF(F2000="","",SUMIFS($D$2:$D$3001,$F$2:$F$3001,F2000))</f>
        <v/>
      </c>
      <c r="M2000" s="23" t="str">
        <f aca="false">IF(A2000="","",IF(E2000="","Uncategorized",IF(I2000="Unknown","Unknown category",IF(AND(I2000="Transfer",F2000=""),"Transfer needs ID",IF(AND(F2000&lt;&gt;"",ABS(N(L2000))&gt;0.009),"Unmatched transfer",IF(AND(LEFT(E2000,6)="Rental",K2000="Household"),"Rental row needs property",""))))))</f>
        <v/>
      </c>
    </row>
    <row r="2001" customFormat="false" ht="15" hidden="false" customHeight="false" outlineLevel="0" collapsed="false">
      <c r="A2001" s="21"/>
      <c r="D2001" s="22"/>
      <c r="I2001" s="23" t="str">
        <f aca="false">IF(E2001="","",IFERROR(INDEX(Categories!$A$2:$A$200,MATCH(E2001,Categories!$B$2:$B$200,0)),"Unknown"))</f>
        <v/>
      </c>
      <c r="J2001" s="24" t="str">
        <f aca="false">IF(A2001="","",DATE(YEAR(A2001),MONTH(A2001),1))</f>
        <v/>
      </c>
      <c r="K2001" s="23" t="str">
        <f aca="false">IF(A2001="","",IF(G2001&lt;&gt;"",G2001,IFERROR(INDEX(Accounts!$D$2:$D$40,MATCH(B2001,Accounts!$A$2:$A$40,0)),"Household")))</f>
        <v/>
      </c>
      <c r="L2001" s="25" t="str">
        <f aca="false">IF(F2001="","",SUMIFS($D$2:$D$3001,$F$2:$F$3001,F2001))</f>
        <v/>
      </c>
      <c r="M2001" s="23" t="str">
        <f aca="false">IF(A2001="","",IF(E2001="","Uncategorized",IF(I2001="Unknown","Unknown category",IF(AND(I2001="Transfer",F2001=""),"Transfer needs ID",IF(AND(F2001&lt;&gt;"",ABS(N(L2001))&gt;0.009),"Unmatched transfer",IF(AND(LEFT(E2001,6)="Rental",K2001="Household"),"Rental row needs property",""))))))</f>
        <v/>
      </c>
    </row>
    <row r="2002" customFormat="false" ht="15" hidden="false" customHeight="false" outlineLevel="0" collapsed="false">
      <c r="A2002" s="21"/>
      <c r="D2002" s="22"/>
      <c r="I2002" s="23" t="str">
        <f aca="false">IF(E2002="","",IFERROR(INDEX(Categories!$A$2:$A$200,MATCH(E2002,Categories!$B$2:$B$200,0)),"Unknown"))</f>
        <v/>
      </c>
      <c r="J2002" s="24" t="str">
        <f aca="false">IF(A2002="","",DATE(YEAR(A2002),MONTH(A2002),1))</f>
        <v/>
      </c>
      <c r="K2002" s="23" t="str">
        <f aca="false">IF(A2002="","",IF(G2002&lt;&gt;"",G2002,IFERROR(INDEX(Accounts!$D$2:$D$40,MATCH(B2002,Accounts!$A$2:$A$40,0)),"Household")))</f>
        <v/>
      </c>
      <c r="L2002" s="25" t="str">
        <f aca="false">IF(F2002="","",SUMIFS($D$2:$D$3001,$F$2:$F$3001,F2002))</f>
        <v/>
      </c>
      <c r="M2002" s="23" t="str">
        <f aca="false">IF(A2002="","",IF(E2002="","Uncategorized",IF(I2002="Unknown","Unknown category",IF(AND(I2002="Transfer",F2002=""),"Transfer needs ID",IF(AND(F2002&lt;&gt;"",ABS(N(L2002))&gt;0.009),"Unmatched transfer",IF(AND(LEFT(E2002,6)="Rental",K2002="Household"),"Rental row needs property",""))))))</f>
        <v/>
      </c>
    </row>
    <row r="2003" customFormat="false" ht="15" hidden="false" customHeight="false" outlineLevel="0" collapsed="false">
      <c r="A2003" s="21"/>
      <c r="D2003" s="22"/>
      <c r="I2003" s="23" t="str">
        <f aca="false">IF(E2003="","",IFERROR(INDEX(Categories!$A$2:$A$200,MATCH(E2003,Categories!$B$2:$B$200,0)),"Unknown"))</f>
        <v/>
      </c>
      <c r="J2003" s="24" t="str">
        <f aca="false">IF(A2003="","",DATE(YEAR(A2003),MONTH(A2003),1))</f>
        <v/>
      </c>
      <c r="K2003" s="23" t="str">
        <f aca="false">IF(A2003="","",IF(G2003&lt;&gt;"",G2003,IFERROR(INDEX(Accounts!$D$2:$D$40,MATCH(B2003,Accounts!$A$2:$A$40,0)),"Household")))</f>
        <v/>
      </c>
      <c r="L2003" s="25" t="str">
        <f aca="false">IF(F2003="","",SUMIFS($D$2:$D$3001,$F$2:$F$3001,F2003))</f>
        <v/>
      </c>
      <c r="M2003" s="23" t="str">
        <f aca="false">IF(A2003="","",IF(E2003="","Uncategorized",IF(I2003="Unknown","Unknown category",IF(AND(I2003="Transfer",F2003=""),"Transfer needs ID",IF(AND(F2003&lt;&gt;"",ABS(N(L2003))&gt;0.009),"Unmatched transfer",IF(AND(LEFT(E2003,6)="Rental",K2003="Household"),"Rental row needs property",""))))))</f>
        <v/>
      </c>
    </row>
    <row r="2004" customFormat="false" ht="15" hidden="false" customHeight="false" outlineLevel="0" collapsed="false">
      <c r="A2004" s="21"/>
      <c r="D2004" s="22"/>
      <c r="I2004" s="23" t="str">
        <f aca="false">IF(E2004="","",IFERROR(INDEX(Categories!$A$2:$A$200,MATCH(E2004,Categories!$B$2:$B$200,0)),"Unknown"))</f>
        <v/>
      </c>
      <c r="J2004" s="24" t="str">
        <f aca="false">IF(A2004="","",DATE(YEAR(A2004),MONTH(A2004),1))</f>
        <v/>
      </c>
      <c r="K2004" s="23" t="str">
        <f aca="false">IF(A2004="","",IF(G2004&lt;&gt;"",G2004,IFERROR(INDEX(Accounts!$D$2:$D$40,MATCH(B2004,Accounts!$A$2:$A$40,0)),"Household")))</f>
        <v/>
      </c>
      <c r="L2004" s="25" t="str">
        <f aca="false">IF(F2004="","",SUMIFS($D$2:$D$3001,$F$2:$F$3001,F2004))</f>
        <v/>
      </c>
      <c r="M2004" s="23" t="str">
        <f aca="false">IF(A2004="","",IF(E2004="","Uncategorized",IF(I2004="Unknown","Unknown category",IF(AND(I2004="Transfer",F2004=""),"Transfer needs ID",IF(AND(F2004&lt;&gt;"",ABS(N(L2004))&gt;0.009),"Unmatched transfer",IF(AND(LEFT(E2004,6)="Rental",K2004="Household"),"Rental row needs property",""))))))</f>
        <v/>
      </c>
    </row>
    <row r="2005" customFormat="false" ht="15" hidden="false" customHeight="false" outlineLevel="0" collapsed="false">
      <c r="A2005" s="21"/>
      <c r="D2005" s="22"/>
      <c r="I2005" s="23" t="str">
        <f aca="false">IF(E2005="","",IFERROR(INDEX(Categories!$A$2:$A$200,MATCH(E2005,Categories!$B$2:$B$200,0)),"Unknown"))</f>
        <v/>
      </c>
      <c r="J2005" s="24" t="str">
        <f aca="false">IF(A2005="","",DATE(YEAR(A2005),MONTH(A2005),1))</f>
        <v/>
      </c>
      <c r="K2005" s="23" t="str">
        <f aca="false">IF(A2005="","",IF(G2005&lt;&gt;"",G2005,IFERROR(INDEX(Accounts!$D$2:$D$40,MATCH(B2005,Accounts!$A$2:$A$40,0)),"Household")))</f>
        <v/>
      </c>
      <c r="L2005" s="25" t="str">
        <f aca="false">IF(F2005="","",SUMIFS($D$2:$D$3001,$F$2:$F$3001,F2005))</f>
        <v/>
      </c>
      <c r="M2005" s="23" t="str">
        <f aca="false">IF(A2005="","",IF(E2005="","Uncategorized",IF(I2005="Unknown","Unknown category",IF(AND(I2005="Transfer",F2005=""),"Transfer needs ID",IF(AND(F2005&lt;&gt;"",ABS(N(L2005))&gt;0.009),"Unmatched transfer",IF(AND(LEFT(E2005,6)="Rental",K2005="Household"),"Rental row needs property",""))))))</f>
        <v/>
      </c>
    </row>
    <row r="2006" customFormat="false" ht="15" hidden="false" customHeight="false" outlineLevel="0" collapsed="false">
      <c r="A2006" s="21"/>
      <c r="D2006" s="22"/>
      <c r="I2006" s="23" t="str">
        <f aca="false">IF(E2006="","",IFERROR(INDEX(Categories!$A$2:$A$200,MATCH(E2006,Categories!$B$2:$B$200,0)),"Unknown"))</f>
        <v/>
      </c>
      <c r="J2006" s="24" t="str">
        <f aca="false">IF(A2006="","",DATE(YEAR(A2006),MONTH(A2006),1))</f>
        <v/>
      </c>
      <c r="K2006" s="23" t="str">
        <f aca="false">IF(A2006="","",IF(G2006&lt;&gt;"",G2006,IFERROR(INDEX(Accounts!$D$2:$D$40,MATCH(B2006,Accounts!$A$2:$A$40,0)),"Household")))</f>
        <v/>
      </c>
      <c r="L2006" s="25" t="str">
        <f aca="false">IF(F2006="","",SUMIFS($D$2:$D$3001,$F$2:$F$3001,F2006))</f>
        <v/>
      </c>
      <c r="M2006" s="23" t="str">
        <f aca="false">IF(A2006="","",IF(E2006="","Uncategorized",IF(I2006="Unknown","Unknown category",IF(AND(I2006="Transfer",F2006=""),"Transfer needs ID",IF(AND(F2006&lt;&gt;"",ABS(N(L2006))&gt;0.009),"Unmatched transfer",IF(AND(LEFT(E2006,6)="Rental",K2006="Household"),"Rental row needs property",""))))))</f>
        <v/>
      </c>
    </row>
    <row r="2007" customFormat="false" ht="15" hidden="false" customHeight="false" outlineLevel="0" collapsed="false">
      <c r="A2007" s="21"/>
      <c r="D2007" s="22"/>
      <c r="I2007" s="23" t="str">
        <f aca="false">IF(E2007="","",IFERROR(INDEX(Categories!$A$2:$A$200,MATCH(E2007,Categories!$B$2:$B$200,0)),"Unknown"))</f>
        <v/>
      </c>
      <c r="J2007" s="24" t="str">
        <f aca="false">IF(A2007="","",DATE(YEAR(A2007),MONTH(A2007),1))</f>
        <v/>
      </c>
      <c r="K2007" s="23" t="str">
        <f aca="false">IF(A2007="","",IF(G2007&lt;&gt;"",G2007,IFERROR(INDEX(Accounts!$D$2:$D$40,MATCH(B2007,Accounts!$A$2:$A$40,0)),"Household")))</f>
        <v/>
      </c>
      <c r="L2007" s="25" t="str">
        <f aca="false">IF(F2007="","",SUMIFS($D$2:$D$3001,$F$2:$F$3001,F2007))</f>
        <v/>
      </c>
      <c r="M2007" s="23" t="str">
        <f aca="false">IF(A2007="","",IF(E2007="","Uncategorized",IF(I2007="Unknown","Unknown category",IF(AND(I2007="Transfer",F2007=""),"Transfer needs ID",IF(AND(F2007&lt;&gt;"",ABS(N(L2007))&gt;0.009),"Unmatched transfer",IF(AND(LEFT(E2007,6)="Rental",K2007="Household"),"Rental row needs property",""))))))</f>
        <v/>
      </c>
    </row>
    <row r="2008" customFormat="false" ht="15" hidden="false" customHeight="false" outlineLevel="0" collapsed="false">
      <c r="A2008" s="21"/>
      <c r="D2008" s="22"/>
      <c r="I2008" s="23" t="str">
        <f aca="false">IF(E2008="","",IFERROR(INDEX(Categories!$A$2:$A$200,MATCH(E2008,Categories!$B$2:$B$200,0)),"Unknown"))</f>
        <v/>
      </c>
      <c r="J2008" s="24" t="str">
        <f aca="false">IF(A2008="","",DATE(YEAR(A2008),MONTH(A2008),1))</f>
        <v/>
      </c>
      <c r="K2008" s="23" t="str">
        <f aca="false">IF(A2008="","",IF(G2008&lt;&gt;"",G2008,IFERROR(INDEX(Accounts!$D$2:$D$40,MATCH(B2008,Accounts!$A$2:$A$40,0)),"Household")))</f>
        <v/>
      </c>
      <c r="L2008" s="25" t="str">
        <f aca="false">IF(F2008="","",SUMIFS($D$2:$D$3001,$F$2:$F$3001,F2008))</f>
        <v/>
      </c>
      <c r="M2008" s="23" t="str">
        <f aca="false">IF(A2008="","",IF(E2008="","Uncategorized",IF(I2008="Unknown","Unknown category",IF(AND(I2008="Transfer",F2008=""),"Transfer needs ID",IF(AND(F2008&lt;&gt;"",ABS(N(L2008))&gt;0.009),"Unmatched transfer",IF(AND(LEFT(E2008,6)="Rental",K2008="Household"),"Rental row needs property",""))))))</f>
        <v/>
      </c>
    </row>
    <row r="2009" customFormat="false" ht="15" hidden="false" customHeight="false" outlineLevel="0" collapsed="false">
      <c r="A2009" s="21"/>
      <c r="D2009" s="22"/>
      <c r="I2009" s="23" t="str">
        <f aca="false">IF(E2009="","",IFERROR(INDEX(Categories!$A$2:$A$200,MATCH(E2009,Categories!$B$2:$B$200,0)),"Unknown"))</f>
        <v/>
      </c>
      <c r="J2009" s="24" t="str">
        <f aca="false">IF(A2009="","",DATE(YEAR(A2009),MONTH(A2009),1))</f>
        <v/>
      </c>
      <c r="K2009" s="23" t="str">
        <f aca="false">IF(A2009="","",IF(G2009&lt;&gt;"",G2009,IFERROR(INDEX(Accounts!$D$2:$D$40,MATCH(B2009,Accounts!$A$2:$A$40,0)),"Household")))</f>
        <v/>
      </c>
      <c r="L2009" s="25" t="str">
        <f aca="false">IF(F2009="","",SUMIFS($D$2:$D$3001,$F$2:$F$3001,F2009))</f>
        <v/>
      </c>
      <c r="M2009" s="23" t="str">
        <f aca="false">IF(A2009="","",IF(E2009="","Uncategorized",IF(I2009="Unknown","Unknown category",IF(AND(I2009="Transfer",F2009=""),"Transfer needs ID",IF(AND(F2009&lt;&gt;"",ABS(N(L2009))&gt;0.009),"Unmatched transfer",IF(AND(LEFT(E2009,6)="Rental",K2009="Household"),"Rental row needs property",""))))))</f>
        <v/>
      </c>
    </row>
    <row r="2010" customFormat="false" ht="15" hidden="false" customHeight="false" outlineLevel="0" collapsed="false">
      <c r="A2010" s="21"/>
      <c r="D2010" s="22"/>
      <c r="I2010" s="23" t="str">
        <f aca="false">IF(E2010="","",IFERROR(INDEX(Categories!$A$2:$A$200,MATCH(E2010,Categories!$B$2:$B$200,0)),"Unknown"))</f>
        <v/>
      </c>
      <c r="J2010" s="24" t="str">
        <f aca="false">IF(A2010="","",DATE(YEAR(A2010),MONTH(A2010),1))</f>
        <v/>
      </c>
      <c r="K2010" s="23" t="str">
        <f aca="false">IF(A2010="","",IF(G2010&lt;&gt;"",G2010,IFERROR(INDEX(Accounts!$D$2:$D$40,MATCH(B2010,Accounts!$A$2:$A$40,0)),"Household")))</f>
        <v/>
      </c>
      <c r="L2010" s="25" t="str">
        <f aca="false">IF(F2010="","",SUMIFS($D$2:$D$3001,$F$2:$F$3001,F2010))</f>
        <v/>
      </c>
      <c r="M2010" s="23" t="str">
        <f aca="false">IF(A2010="","",IF(E2010="","Uncategorized",IF(I2010="Unknown","Unknown category",IF(AND(I2010="Transfer",F2010=""),"Transfer needs ID",IF(AND(F2010&lt;&gt;"",ABS(N(L2010))&gt;0.009),"Unmatched transfer",IF(AND(LEFT(E2010,6)="Rental",K2010="Household"),"Rental row needs property",""))))))</f>
        <v/>
      </c>
    </row>
    <row r="2011" customFormat="false" ht="15" hidden="false" customHeight="false" outlineLevel="0" collapsed="false">
      <c r="A2011" s="21"/>
      <c r="D2011" s="22"/>
      <c r="I2011" s="23" t="str">
        <f aca="false">IF(E2011="","",IFERROR(INDEX(Categories!$A$2:$A$200,MATCH(E2011,Categories!$B$2:$B$200,0)),"Unknown"))</f>
        <v/>
      </c>
      <c r="J2011" s="24" t="str">
        <f aca="false">IF(A2011="","",DATE(YEAR(A2011),MONTH(A2011),1))</f>
        <v/>
      </c>
      <c r="K2011" s="23" t="str">
        <f aca="false">IF(A2011="","",IF(G2011&lt;&gt;"",G2011,IFERROR(INDEX(Accounts!$D$2:$D$40,MATCH(B2011,Accounts!$A$2:$A$40,0)),"Household")))</f>
        <v/>
      </c>
      <c r="L2011" s="25" t="str">
        <f aca="false">IF(F2011="","",SUMIFS($D$2:$D$3001,$F$2:$F$3001,F2011))</f>
        <v/>
      </c>
      <c r="M2011" s="23" t="str">
        <f aca="false">IF(A2011="","",IF(E2011="","Uncategorized",IF(I2011="Unknown","Unknown category",IF(AND(I2011="Transfer",F2011=""),"Transfer needs ID",IF(AND(F2011&lt;&gt;"",ABS(N(L2011))&gt;0.009),"Unmatched transfer",IF(AND(LEFT(E2011,6)="Rental",K2011="Household"),"Rental row needs property",""))))))</f>
        <v/>
      </c>
    </row>
    <row r="2012" customFormat="false" ht="15" hidden="false" customHeight="false" outlineLevel="0" collapsed="false">
      <c r="A2012" s="21"/>
      <c r="D2012" s="22"/>
      <c r="I2012" s="23" t="str">
        <f aca="false">IF(E2012="","",IFERROR(INDEX(Categories!$A$2:$A$200,MATCH(E2012,Categories!$B$2:$B$200,0)),"Unknown"))</f>
        <v/>
      </c>
      <c r="J2012" s="24" t="str">
        <f aca="false">IF(A2012="","",DATE(YEAR(A2012),MONTH(A2012),1))</f>
        <v/>
      </c>
      <c r="K2012" s="23" t="str">
        <f aca="false">IF(A2012="","",IF(G2012&lt;&gt;"",G2012,IFERROR(INDEX(Accounts!$D$2:$D$40,MATCH(B2012,Accounts!$A$2:$A$40,0)),"Household")))</f>
        <v/>
      </c>
      <c r="L2012" s="25" t="str">
        <f aca="false">IF(F2012="","",SUMIFS($D$2:$D$3001,$F$2:$F$3001,F2012))</f>
        <v/>
      </c>
      <c r="M2012" s="23" t="str">
        <f aca="false">IF(A2012="","",IF(E2012="","Uncategorized",IF(I2012="Unknown","Unknown category",IF(AND(I2012="Transfer",F2012=""),"Transfer needs ID",IF(AND(F2012&lt;&gt;"",ABS(N(L2012))&gt;0.009),"Unmatched transfer",IF(AND(LEFT(E2012,6)="Rental",K2012="Household"),"Rental row needs property",""))))))</f>
        <v/>
      </c>
    </row>
    <row r="2013" customFormat="false" ht="15" hidden="false" customHeight="false" outlineLevel="0" collapsed="false">
      <c r="A2013" s="21"/>
      <c r="D2013" s="22"/>
      <c r="I2013" s="23" t="str">
        <f aca="false">IF(E2013="","",IFERROR(INDEX(Categories!$A$2:$A$200,MATCH(E2013,Categories!$B$2:$B$200,0)),"Unknown"))</f>
        <v/>
      </c>
      <c r="J2013" s="24" t="str">
        <f aca="false">IF(A2013="","",DATE(YEAR(A2013),MONTH(A2013),1))</f>
        <v/>
      </c>
      <c r="K2013" s="23" t="str">
        <f aca="false">IF(A2013="","",IF(G2013&lt;&gt;"",G2013,IFERROR(INDEX(Accounts!$D$2:$D$40,MATCH(B2013,Accounts!$A$2:$A$40,0)),"Household")))</f>
        <v/>
      </c>
      <c r="L2013" s="25" t="str">
        <f aca="false">IF(F2013="","",SUMIFS($D$2:$D$3001,$F$2:$F$3001,F2013))</f>
        <v/>
      </c>
      <c r="M2013" s="23" t="str">
        <f aca="false">IF(A2013="","",IF(E2013="","Uncategorized",IF(I2013="Unknown","Unknown category",IF(AND(I2013="Transfer",F2013=""),"Transfer needs ID",IF(AND(F2013&lt;&gt;"",ABS(N(L2013))&gt;0.009),"Unmatched transfer",IF(AND(LEFT(E2013,6)="Rental",K2013="Household"),"Rental row needs property",""))))))</f>
        <v/>
      </c>
    </row>
    <row r="2014" customFormat="false" ht="15" hidden="false" customHeight="false" outlineLevel="0" collapsed="false">
      <c r="A2014" s="21"/>
      <c r="D2014" s="22"/>
      <c r="I2014" s="23" t="str">
        <f aca="false">IF(E2014="","",IFERROR(INDEX(Categories!$A$2:$A$200,MATCH(E2014,Categories!$B$2:$B$200,0)),"Unknown"))</f>
        <v/>
      </c>
      <c r="J2014" s="24" t="str">
        <f aca="false">IF(A2014="","",DATE(YEAR(A2014),MONTH(A2014),1))</f>
        <v/>
      </c>
      <c r="K2014" s="23" t="str">
        <f aca="false">IF(A2014="","",IF(G2014&lt;&gt;"",G2014,IFERROR(INDEX(Accounts!$D$2:$D$40,MATCH(B2014,Accounts!$A$2:$A$40,0)),"Household")))</f>
        <v/>
      </c>
      <c r="L2014" s="25" t="str">
        <f aca="false">IF(F2014="","",SUMIFS($D$2:$D$3001,$F$2:$F$3001,F2014))</f>
        <v/>
      </c>
      <c r="M2014" s="23" t="str">
        <f aca="false">IF(A2014="","",IF(E2014="","Uncategorized",IF(I2014="Unknown","Unknown category",IF(AND(I2014="Transfer",F2014=""),"Transfer needs ID",IF(AND(F2014&lt;&gt;"",ABS(N(L2014))&gt;0.009),"Unmatched transfer",IF(AND(LEFT(E2014,6)="Rental",K2014="Household"),"Rental row needs property",""))))))</f>
        <v/>
      </c>
    </row>
    <row r="2015" customFormat="false" ht="15" hidden="false" customHeight="false" outlineLevel="0" collapsed="false">
      <c r="A2015" s="21"/>
      <c r="D2015" s="22"/>
      <c r="I2015" s="23" t="str">
        <f aca="false">IF(E2015="","",IFERROR(INDEX(Categories!$A$2:$A$200,MATCH(E2015,Categories!$B$2:$B$200,0)),"Unknown"))</f>
        <v/>
      </c>
      <c r="J2015" s="24" t="str">
        <f aca="false">IF(A2015="","",DATE(YEAR(A2015),MONTH(A2015),1))</f>
        <v/>
      </c>
      <c r="K2015" s="23" t="str">
        <f aca="false">IF(A2015="","",IF(G2015&lt;&gt;"",G2015,IFERROR(INDEX(Accounts!$D$2:$D$40,MATCH(B2015,Accounts!$A$2:$A$40,0)),"Household")))</f>
        <v/>
      </c>
      <c r="L2015" s="25" t="str">
        <f aca="false">IF(F2015="","",SUMIFS($D$2:$D$3001,$F$2:$F$3001,F2015))</f>
        <v/>
      </c>
      <c r="M2015" s="23" t="str">
        <f aca="false">IF(A2015="","",IF(E2015="","Uncategorized",IF(I2015="Unknown","Unknown category",IF(AND(I2015="Transfer",F2015=""),"Transfer needs ID",IF(AND(F2015&lt;&gt;"",ABS(N(L2015))&gt;0.009),"Unmatched transfer",IF(AND(LEFT(E2015,6)="Rental",K2015="Household"),"Rental row needs property",""))))))</f>
        <v/>
      </c>
    </row>
    <row r="2016" customFormat="false" ht="15" hidden="false" customHeight="false" outlineLevel="0" collapsed="false">
      <c r="A2016" s="21"/>
      <c r="D2016" s="22"/>
      <c r="I2016" s="23" t="str">
        <f aca="false">IF(E2016="","",IFERROR(INDEX(Categories!$A$2:$A$200,MATCH(E2016,Categories!$B$2:$B$200,0)),"Unknown"))</f>
        <v/>
      </c>
      <c r="J2016" s="24" t="str">
        <f aca="false">IF(A2016="","",DATE(YEAR(A2016),MONTH(A2016),1))</f>
        <v/>
      </c>
      <c r="K2016" s="23" t="str">
        <f aca="false">IF(A2016="","",IF(G2016&lt;&gt;"",G2016,IFERROR(INDEX(Accounts!$D$2:$D$40,MATCH(B2016,Accounts!$A$2:$A$40,0)),"Household")))</f>
        <v/>
      </c>
      <c r="L2016" s="25" t="str">
        <f aca="false">IF(F2016="","",SUMIFS($D$2:$D$3001,$F$2:$F$3001,F2016))</f>
        <v/>
      </c>
      <c r="M2016" s="23" t="str">
        <f aca="false">IF(A2016="","",IF(E2016="","Uncategorized",IF(I2016="Unknown","Unknown category",IF(AND(I2016="Transfer",F2016=""),"Transfer needs ID",IF(AND(F2016&lt;&gt;"",ABS(N(L2016))&gt;0.009),"Unmatched transfer",IF(AND(LEFT(E2016,6)="Rental",K2016="Household"),"Rental row needs property",""))))))</f>
        <v/>
      </c>
    </row>
    <row r="2017" customFormat="false" ht="15" hidden="false" customHeight="false" outlineLevel="0" collapsed="false">
      <c r="A2017" s="21"/>
      <c r="D2017" s="22"/>
      <c r="I2017" s="23" t="str">
        <f aca="false">IF(E2017="","",IFERROR(INDEX(Categories!$A$2:$A$200,MATCH(E2017,Categories!$B$2:$B$200,0)),"Unknown"))</f>
        <v/>
      </c>
      <c r="J2017" s="24" t="str">
        <f aca="false">IF(A2017="","",DATE(YEAR(A2017),MONTH(A2017),1))</f>
        <v/>
      </c>
      <c r="K2017" s="23" t="str">
        <f aca="false">IF(A2017="","",IF(G2017&lt;&gt;"",G2017,IFERROR(INDEX(Accounts!$D$2:$D$40,MATCH(B2017,Accounts!$A$2:$A$40,0)),"Household")))</f>
        <v/>
      </c>
      <c r="L2017" s="25" t="str">
        <f aca="false">IF(F2017="","",SUMIFS($D$2:$D$3001,$F$2:$F$3001,F2017))</f>
        <v/>
      </c>
      <c r="M2017" s="23" t="str">
        <f aca="false">IF(A2017="","",IF(E2017="","Uncategorized",IF(I2017="Unknown","Unknown category",IF(AND(I2017="Transfer",F2017=""),"Transfer needs ID",IF(AND(F2017&lt;&gt;"",ABS(N(L2017))&gt;0.009),"Unmatched transfer",IF(AND(LEFT(E2017,6)="Rental",K2017="Household"),"Rental row needs property",""))))))</f>
        <v/>
      </c>
    </row>
    <row r="2018" customFormat="false" ht="15" hidden="false" customHeight="false" outlineLevel="0" collapsed="false">
      <c r="A2018" s="21"/>
      <c r="D2018" s="22"/>
      <c r="I2018" s="23" t="str">
        <f aca="false">IF(E2018="","",IFERROR(INDEX(Categories!$A$2:$A$200,MATCH(E2018,Categories!$B$2:$B$200,0)),"Unknown"))</f>
        <v/>
      </c>
      <c r="J2018" s="24" t="str">
        <f aca="false">IF(A2018="","",DATE(YEAR(A2018),MONTH(A2018),1))</f>
        <v/>
      </c>
      <c r="K2018" s="23" t="str">
        <f aca="false">IF(A2018="","",IF(G2018&lt;&gt;"",G2018,IFERROR(INDEX(Accounts!$D$2:$D$40,MATCH(B2018,Accounts!$A$2:$A$40,0)),"Household")))</f>
        <v/>
      </c>
      <c r="L2018" s="25" t="str">
        <f aca="false">IF(F2018="","",SUMIFS($D$2:$D$3001,$F$2:$F$3001,F2018))</f>
        <v/>
      </c>
      <c r="M2018" s="23" t="str">
        <f aca="false">IF(A2018="","",IF(E2018="","Uncategorized",IF(I2018="Unknown","Unknown category",IF(AND(I2018="Transfer",F2018=""),"Transfer needs ID",IF(AND(F2018&lt;&gt;"",ABS(N(L2018))&gt;0.009),"Unmatched transfer",IF(AND(LEFT(E2018,6)="Rental",K2018="Household"),"Rental row needs property",""))))))</f>
        <v/>
      </c>
    </row>
    <row r="2019" customFormat="false" ht="15" hidden="false" customHeight="false" outlineLevel="0" collapsed="false">
      <c r="A2019" s="21"/>
      <c r="D2019" s="22"/>
      <c r="I2019" s="23" t="str">
        <f aca="false">IF(E2019="","",IFERROR(INDEX(Categories!$A$2:$A$200,MATCH(E2019,Categories!$B$2:$B$200,0)),"Unknown"))</f>
        <v/>
      </c>
      <c r="J2019" s="24" t="str">
        <f aca="false">IF(A2019="","",DATE(YEAR(A2019),MONTH(A2019),1))</f>
        <v/>
      </c>
      <c r="K2019" s="23" t="str">
        <f aca="false">IF(A2019="","",IF(G2019&lt;&gt;"",G2019,IFERROR(INDEX(Accounts!$D$2:$D$40,MATCH(B2019,Accounts!$A$2:$A$40,0)),"Household")))</f>
        <v/>
      </c>
      <c r="L2019" s="25" t="str">
        <f aca="false">IF(F2019="","",SUMIFS($D$2:$D$3001,$F$2:$F$3001,F2019))</f>
        <v/>
      </c>
      <c r="M2019" s="23" t="str">
        <f aca="false">IF(A2019="","",IF(E2019="","Uncategorized",IF(I2019="Unknown","Unknown category",IF(AND(I2019="Transfer",F2019=""),"Transfer needs ID",IF(AND(F2019&lt;&gt;"",ABS(N(L2019))&gt;0.009),"Unmatched transfer",IF(AND(LEFT(E2019,6)="Rental",K2019="Household"),"Rental row needs property",""))))))</f>
        <v/>
      </c>
    </row>
    <row r="2020" customFormat="false" ht="15" hidden="false" customHeight="false" outlineLevel="0" collapsed="false">
      <c r="A2020" s="21"/>
      <c r="D2020" s="22"/>
      <c r="I2020" s="23" t="str">
        <f aca="false">IF(E2020="","",IFERROR(INDEX(Categories!$A$2:$A$200,MATCH(E2020,Categories!$B$2:$B$200,0)),"Unknown"))</f>
        <v/>
      </c>
      <c r="J2020" s="24" t="str">
        <f aca="false">IF(A2020="","",DATE(YEAR(A2020),MONTH(A2020),1))</f>
        <v/>
      </c>
      <c r="K2020" s="23" t="str">
        <f aca="false">IF(A2020="","",IF(G2020&lt;&gt;"",G2020,IFERROR(INDEX(Accounts!$D$2:$D$40,MATCH(B2020,Accounts!$A$2:$A$40,0)),"Household")))</f>
        <v/>
      </c>
      <c r="L2020" s="25" t="str">
        <f aca="false">IF(F2020="","",SUMIFS($D$2:$D$3001,$F$2:$F$3001,F2020))</f>
        <v/>
      </c>
      <c r="M2020" s="23" t="str">
        <f aca="false">IF(A2020="","",IF(E2020="","Uncategorized",IF(I2020="Unknown","Unknown category",IF(AND(I2020="Transfer",F2020=""),"Transfer needs ID",IF(AND(F2020&lt;&gt;"",ABS(N(L2020))&gt;0.009),"Unmatched transfer",IF(AND(LEFT(E2020,6)="Rental",K2020="Household"),"Rental row needs property",""))))))</f>
        <v/>
      </c>
    </row>
    <row r="2021" customFormat="false" ht="15" hidden="false" customHeight="false" outlineLevel="0" collapsed="false">
      <c r="A2021" s="21"/>
      <c r="D2021" s="22"/>
      <c r="I2021" s="23" t="str">
        <f aca="false">IF(E2021="","",IFERROR(INDEX(Categories!$A$2:$A$200,MATCH(E2021,Categories!$B$2:$B$200,0)),"Unknown"))</f>
        <v/>
      </c>
      <c r="J2021" s="24" t="str">
        <f aca="false">IF(A2021="","",DATE(YEAR(A2021),MONTH(A2021),1))</f>
        <v/>
      </c>
      <c r="K2021" s="23" t="str">
        <f aca="false">IF(A2021="","",IF(G2021&lt;&gt;"",G2021,IFERROR(INDEX(Accounts!$D$2:$D$40,MATCH(B2021,Accounts!$A$2:$A$40,0)),"Household")))</f>
        <v/>
      </c>
      <c r="L2021" s="25" t="str">
        <f aca="false">IF(F2021="","",SUMIFS($D$2:$D$3001,$F$2:$F$3001,F2021))</f>
        <v/>
      </c>
      <c r="M2021" s="23" t="str">
        <f aca="false">IF(A2021="","",IF(E2021="","Uncategorized",IF(I2021="Unknown","Unknown category",IF(AND(I2021="Transfer",F2021=""),"Transfer needs ID",IF(AND(F2021&lt;&gt;"",ABS(N(L2021))&gt;0.009),"Unmatched transfer",IF(AND(LEFT(E2021,6)="Rental",K2021="Household"),"Rental row needs property",""))))))</f>
        <v/>
      </c>
    </row>
    <row r="2022" customFormat="false" ht="15" hidden="false" customHeight="false" outlineLevel="0" collapsed="false">
      <c r="A2022" s="21"/>
      <c r="D2022" s="22"/>
      <c r="I2022" s="23" t="str">
        <f aca="false">IF(E2022="","",IFERROR(INDEX(Categories!$A$2:$A$200,MATCH(E2022,Categories!$B$2:$B$200,0)),"Unknown"))</f>
        <v/>
      </c>
      <c r="J2022" s="24" t="str">
        <f aca="false">IF(A2022="","",DATE(YEAR(A2022),MONTH(A2022),1))</f>
        <v/>
      </c>
      <c r="K2022" s="23" t="str">
        <f aca="false">IF(A2022="","",IF(G2022&lt;&gt;"",G2022,IFERROR(INDEX(Accounts!$D$2:$D$40,MATCH(B2022,Accounts!$A$2:$A$40,0)),"Household")))</f>
        <v/>
      </c>
      <c r="L2022" s="25" t="str">
        <f aca="false">IF(F2022="","",SUMIFS($D$2:$D$3001,$F$2:$F$3001,F2022))</f>
        <v/>
      </c>
      <c r="M2022" s="23" t="str">
        <f aca="false">IF(A2022="","",IF(E2022="","Uncategorized",IF(I2022="Unknown","Unknown category",IF(AND(I2022="Transfer",F2022=""),"Transfer needs ID",IF(AND(F2022&lt;&gt;"",ABS(N(L2022))&gt;0.009),"Unmatched transfer",IF(AND(LEFT(E2022,6)="Rental",K2022="Household"),"Rental row needs property",""))))))</f>
        <v/>
      </c>
    </row>
    <row r="2023" customFormat="false" ht="15" hidden="false" customHeight="false" outlineLevel="0" collapsed="false">
      <c r="A2023" s="21"/>
      <c r="D2023" s="22"/>
      <c r="I2023" s="23" t="str">
        <f aca="false">IF(E2023="","",IFERROR(INDEX(Categories!$A$2:$A$200,MATCH(E2023,Categories!$B$2:$B$200,0)),"Unknown"))</f>
        <v/>
      </c>
      <c r="J2023" s="24" t="str">
        <f aca="false">IF(A2023="","",DATE(YEAR(A2023),MONTH(A2023),1))</f>
        <v/>
      </c>
      <c r="K2023" s="23" t="str">
        <f aca="false">IF(A2023="","",IF(G2023&lt;&gt;"",G2023,IFERROR(INDEX(Accounts!$D$2:$D$40,MATCH(B2023,Accounts!$A$2:$A$40,0)),"Household")))</f>
        <v/>
      </c>
      <c r="L2023" s="25" t="str">
        <f aca="false">IF(F2023="","",SUMIFS($D$2:$D$3001,$F$2:$F$3001,F2023))</f>
        <v/>
      </c>
      <c r="M2023" s="23" t="str">
        <f aca="false">IF(A2023="","",IF(E2023="","Uncategorized",IF(I2023="Unknown","Unknown category",IF(AND(I2023="Transfer",F2023=""),"Transfer needs ID",IF(AND(F2023&lt;&gt;"",ABS(N(L2023))&gt;0.009),"Unmatched transfer",IF(AND(LEFT(E2023,6)="Rental",K2023="Household"),"Rental row needs property",""))))))</f>
        <v/>
      </c>
    </row>
    <row r="2024" customFormat="false" ht="15" hidden="false" customHeight="false" outlineLevel="0" collapsed="false">
      <c r="A2024" s="21"/>
      <c r="D2024" s="22"/>
      <c r="I2024" s="23" t="str">
        <f aca="false">IF(E2024="","",IFERROR(INDEX(Categories!$A$2:$A$200,MATCH(E2024,Categories!$B$2:$B$200,0)),"Unknown"))</f>
        <v/>
      </c>
      <c r="J2024" s="24" t="str">
        <f aca="false">IF(A2024="","",DATE(YEAR(A2024),MONTH(A2024),1))</f>
        <v/>
      </c>
      <c r="K2024" s="23" t="str">
        <f aca="false">IF(A2024="","",IF(G2024&lt;&gt;"",G2024,IFERROR(INDEX(Accounts!$D$2:$D$40,MATCH(B2024,Accounts!$A$2:$A$40,0)),"Household")))</f>
        <v/>
      </c>
      <c r="L2024" s="25" t="str">
        <f aca="false">IF(F2024="","",SUMIFS($D$2:$D$3001,$F$2:$F$3001,F2024))</f>
        <v/>
      </c>
      <c r="M2024" s="23" t="str">
        <f aca="false">IF(A2024="","",IF(E2024="","Uncategorized",IF(I2024="Unknown","Unknown category",IF(AND(I2024="Transfer",F2024=""),"Transfer needs ID",IF(AND(F2024&lt;&gt;"",ABS(N(L2024))&gt;0.009),"Unmatched transfer",IF(AND(LEFT(E2024,6)="Rental",K2024="Household"),"Rental row needs property",""))))))</f>
        <v/>
      </c>
    </row>
    <row r="2025" customFormat="false" ht="15" hidden="false" customHeight="false" outlineLevel="0" collapsed="false">
      <c r="A2025" s="21"/>
      <c r="D2025" s="22"/>
      <c r="I2025" s="23" t="str">
        <f aca="false">IF(E2025="","",IFERROR(INDEX(Categories!$A$2:$A$200,MATCH(E2025,Categories!$B$2:$B$200,0)),"Unknown"))</f>
        <v/>
      </c>
      <c r="J2025" s="24" t="str">
        <f aca="false">IF(A2025="","",DATE(YEAR(A2025),MONTH(A2025),1))</f>
        <v/>
      </c>
      <c r="K2025" s="23" t="str">
        <f aca="false">IF(A2025="","",IF(G2025&lt;&gt;"",G2025,IFERROR(INDEX(Accounts!$D$2:$D$40,MATCH(B2025,Accounts!$A$2:$A$40,0)),"Household")))</f>
        <v/>
      </c>
      <c r="L2025" s="25" t="str">
        <f aca="false">IF(F2025="","",SUMIFS($D$2:$D$3001,$F$2:$F$3001,F2025))</f>
        <v/>
      </c>
      <c r="M2025" s="23" t="str">
        <f aca="false">IF(A2025="","",IF(E2025="","Uncategorized",IF(I2025="Unknown","Unknown category",IF(AND(I2025="Transfer",F2025=""),"Transfer needs ID",IF(AND(F2025&lt;&gt;"",ABS(N(L2025))&gt;0.009),"Unmatched transfer",IF(AND(LEFT(E2025,6)="Rental",K2025="Household"),"Rental row needs property",""))))))</f>
        <v/>
      </c>
    </row>
    <row r="2026" customFormat="false" ht="15" hidden="false" customHeight="false" outlineLevel="0" collapsed="false">
      <c r="A2026" s="21"/>
      <c r="D2026" s="22"/>
      <c r="I2026" s="23" t="str">
        <f aca="false">IF(E2026="","",IFERROR(INDEX(Categories!$A$2:$A$200,MATCH(E2026,Categories!$B$2:$B$200,0)),"Unknown"))</f>
        <v/>
      </c>
      <c r="J2026" s="24" t="str">
        <f aca="false">IF(A2026="","",DATE(YEAR(A2026),MONTH(A2026),1))</f>
        <v/>
      </c>
      <c r="K2026" s="23" t="str">
        <f aca="false">IF(A2026="","",IF(G2026&lt;&gt;"",G2026,IFERROR(INDEX(Accounts!$D$2:$D$40,MATCH(B2026,Accounts!$A$2:$A$40,0)),"Household")))</f>
        <v/>
      </c>
      <c r="L2026" s="25" t="str">
        <f aca="false">IF(F2026="","",SUMIFS($D$2:$D$3001,$F$2:$F$3001,F2026))</f>
        <v/>
      </c>
      <c r="M2026" s="23" t="str">
        <f aca="false">IF(A2026="","",IF(E2026="","Uncategorized",IF(I2026="Unknown","Unknown category",IF(AND(I2026="Transfer",F2026=""),"Transfer needs ID",IF(AND(F2026&lt;&gt;"",ABS(N(L2026))&gt;0.009),"Unmatched transfer",IF(AND(LEFT(E2026,6)="Rental",K2026="Household"),"Rental row needs property",""))))))</f>
        <v/>
      </c>
    </row>
    <row r="2027" customFormat="false" ht="15" hidden="false" customHeight="false" outlineLevel="0" collapsed="false">
      <c r="A2027" s="21"/>
      <c r="D2027" s="22"/>
      <c r="I2027" s="23" t="str">
        <f aca="false">IF(E2027="","",IFERROR(INDEX(Categories!$A$2:$A$200,MATCH(E2027,Categories!$B$2:$B$200,0)),"Unknown"))</f>
        <v/>
      </c>
      <c r="J2027" s="24" t="str">
        <f aca="false">IF(A2027="","",DATE(YEAR(A2027),MONTH(A2027),1))</f>
        <v/>
      </c>
      <c r="K2027" s="23" t="str">
        <f aca="false">IF(A2027="","",IF(G2027&lt;&gt;"",G2027,IFERROR(INDEX(Accounts!$D$2:$D$40,MATCH(B2027,Accounts!$A$2:$A$40,0)),"Household")))</f>
        <v/>
      </c>
      <c r="L2027" s="25" t="str">
        <f aca="false">IF(F2027="","",SUMIFS($D$2:$D$3001,$F$2:$F$3001,F2027))</f>
        <v/>
      </c>
      <c r="M2027" s="23" t="str">
        <f aca="false">IF(A2027="","",IF(E2027="","Uncategorized",IF(I2027="Unknown","Unknown category",IF(AND(I2027="Transfer",F2027=""),"Transfer needs ID",IF(AND(F2027&lt;&gt;"",ABS(N(L2027))&gt;0.009),"Unmatched transfer",IF(AND(LEFT(E2027,6)="Rental",K2027="Household"),"Rental row needs property",""))))))</f>
        <v/>
      </c>
    </row>
    <row r="2028" customFormat="false" ht="15" hidden="false" customHeight="false" outlineLevel="0" collapsed="false">
      <c r="A2028" s="21"/>
      <c r="D2028" s="22"/>
      <c r="I2028" s="23" t="str">
        <f aca="false">IF(E2028="","",IFERROR(INDEX(Categories!$A$2:$A$200,MATCH(E2028,Categories!$B$2:$B$200,0)),"Unknown"))</f>
        <v/>
      </c>
      <c r="J2028" s="24" t="str">
        <f aca="false">IF(A2028="","",DATE(YEAR(A2028),MONTH(A2028),1))</f>
        <v/>
      </c>
      <c r="K2028" s="23" t="str">
        <f aca="false">IF(A2028="","",IF(G2028&lt;&gt;"",G2028,IFERROR(INDEX(Accounts!$D$2:$D$40,MATCH(B2028,Accounts!$A$2:$A$40,0)),"Household")))</f>
        <v/>
      </c>
      <c r="L2028" s="25" t="str">
        <f aca="false">IF(F2028="","",SUMIFS($D$2:$D$3001,$F$2:$F$3001,F2028))</f>
        <v/>
      </c>
      <c r="M2028" s="23" t="str">
        <f aca="false">IF(A2028="","",IF(E2028="","Uncategorized",IF(I2028="Unknown","Unknown category",IF(AND(I2028="Transfer",F2028=""),"Transfer needs ID",IF(AND(F2028&lt;&gt;"",ABS(N(L2028))&gt;0.009),"Unmatched transfer",IF(AND(LEFT(E2028,6)="Rental",K2028="Household"),"Rental row needs property",""))))))</f>
        <v/>
      </c>
    </row>
    <row r="2029" customFormat="false" ht="15" hidden="false" customHeight="false" outlineLevel="0" collapsed="false">
      <c r="A2029" s="21"/>
      <c r="D2029" s="22"/>
      <c r="I2029" s="23" t="str">
        <f aca="false">IF(E2029="","",IFERROR(INDEX(Categories!$A$2:$A$200,MATCH(E2029,Categories!$B$2:$B$200,0)),"Unknown"))</f>
        <v/>
      </c>
      <c r="J2029" s="24" t="str">
        <f aca="false">IF(A2029="","",DATE(YEAR(A2029),MONTH(A2029),1))</f>
        <v/>
      </c>
      <c r="K2029" s="23" t="str">
        <f aca="false">IF(A2029="","",IF(G2029&lt;&gt;"",G2029,IFERROR(INDEX(Accounts!$D$2:$D$40,MATCH(B2029,Accounts!$A$2:$A$40,0)),"Household")))</f>
        <v/>
      </c>
      <c r="L2029" s="25" t="str">
        <f aca="false">IF(F2029="","",SUMIFS($D$2:$D$3001,$F$2:$F$3001,F2029))</f>
        <v/>
      </c>
      <c r="M2029" s="23" t="str">
        <f aca="false">IF(A2029="","",IF(E2029="","Uncategorized",IF(I2029="Unknown","Unknown category",IF(AND(I2029="Transfer",F2029=""),"Transfer needs ID",IF(AND(F2029&lt;&gt;"",ABS(N(L2029))&gt;0.009),"Unmatched transfer",IF(AND(LEFT(E2029,6)="Rental",K2029="Household"),"Rental row needs property",""))))))</f>
        <v/>
      </c>
    </row>
    <row r="2030" customFormat="false" ht="15" hidden="false" customHeight="false" outlineLevel="0" collapsed="false">
      <c r="A2030" s="21"/>
      <c r="D2030" s="22"/>
      <c r="I2030" s="23" t="str">
        <f aca="false">IF(E2030="","",IFERROR(INDEX(Categories!$A$2:$A$200,MATCH(E2030,Categories!$B$2:$B$200,0)),"Unknown"))</f>
        <v/>
      </c>
      <c r="J2030" s="24" t="str">
        <f aca="false">IF(A2030="","",DATE(YEAR(A2030),MONTH(A2030),1))</f>
        <v/>
      </c>
      <c r="K2030" s="23" t="str">
        <f aca="false">IF(A2030="","",IF(G2030&lt;&gt;"",G2030,IFERROR(INDEX(Accounts!$D$2:$D$40,MATCH(B2030,Accounts!$A$2:$A$40,0)),"Household")))</f>
        <v/>
      </c>
      <c r="L2030" s="25" t="str">
        <f aca="false">IF(F2030="","",SUMIFS($D$2:$D$3001,$F$2:$F$3001,F2030))</f>
        <v/>
      </c>
      <c r="M2030" s="23" t="str">
        <f aca="false">IF(A2030="","",IF(E2030="","Uncategorized",IF(I2030="Unknown","Unknown category",IF(AND(I2030="Transfer",F2030=""),"Transfer needs ID",IF(AND(F2030&lt;&gt;"",ABS(N(L2030))&gt;0.009),"Unmatched transfer",IF(AND(LEFT(E2030,6)="Rental",K2030="Household"),"Rental row needs property",""))))))</f>
        <v/>
      </c>
    </row>
    <row r="2031" customFormat="false" ht="15" hidden="false" customHeight="false" outlineLevel="0" collapsed="false">
      <c r="A2031" s="21"/>
      <c r="D2031" s="22"/>
      <c r="I2031" s="23" t="str">
        <f aca="false">IF(E2031="","",IFERROR(INDEX(Categories!$A$2:$A$200,MATCH(E2031,Categories!$B$2:$B$200,0)),"Unknown"))</f>
        <v/>
      </c>
      <c r="J2031" s="24" t="str">
        <f aca="false">IF(A2031="","",DATE(YEAR(A2031),MONTH(A2031),1))</f>
        <v/>
      </c>
      <c r="K2031" s="23" t="str">
        <f aca="false">IF(A2031="","",IF(G2031&lt;&gt;"",G2031,IFERROR(INDEX(Accounts!$D$2:$D$40,MATCH(B2031,Accounts!$A$2:$A$40,0)),"Household")))</f>
        <v/>
      </c>
      <c r="L2031" s="25" t="str">
        <f aca="false">IF(F2031="","",SUMIFS($D$2:$D$3001,$F$2:$F$3001,F2031))</f>
        <v/>
      </c>
      <c r="M2031" s="23" t="str">
        <f aca="false">IF(A2031="","",IF(E2031="","Uncategorized",IF(I2031="Unknown","Unknown category",IF(AND(I2031="Transfer",F2031=""),"Transfer needs ID",IF(AND(F2031&lt;&gt;"",ABS(N(L2031))&gt;0.009),"Unmatched transfer",IF(AND(LEFT(E2031,6)="Rental",K2031="Household"),"Rental row needs property",""))))))</f>
        <v/>
      </c>
    </row>
    <row r="2032" customFormat="false" ht="15" hidden="false" customHeight="false" outlineLevel="0" collapsed="false">
      <c r="A2032" s="21"/>
      <c r="D2032" s="22"/>
      <c r="I2032" s="23" t="str">
        <f aca="false">IF(E2032="","",IFERROR(INDEX(Categories!$A$2:$A$200,MATCH(E2032,Categories!$B$2:$B$200,0)),"Unknown"))</f>
        <v/>
      </c>
      <c r="J2032" s="24" t="str">
        <f aca="false">IF(A2032="","",DATE(YEAR(A2032),MONTH(A2032),1))</f>
        <v/>
      </c>
      <c r="K2032" s="23" t="str">
        <f aca="false">IF(A2032="","",IF(G2032&lt;&gt;"",G2032,IFERROR(INDEX(Accounts!$D$2:$D$40,MATCH(B2032,Accounts!$A$2:$A$40,0)),"Household")))</f>
        <v/>
      </c>
      <c r="L2032" s="25" t="str">
        <f aca="false">IF(F2032="","",SUMIFS($D$2:$D$3001,$F$2:$F$3001,F2032))</f>
        <v/>
      </c>
      <c r="M2032" s="23" t="str">
        <f aca="false">IF(A2032="","",IF(E2032="","Uncategorized",IF(I2032="Unknown","Unknown category",IF(AND(I2032="Transfer",F2032=""),"Transfer needs ID",IF(AND(F2032&lt;&gt;"",ABS(N(L2032))&gt;0.009),"Unmatched transfer",IF(AND(LEFT(E2032,6)="Rental",K2032="Household"),"Rental row needs property",""))))))</f>
        <v/>
      </c>
    </row>
    <row r="2033" customFormat="false" ht="15" hidden="false" customHeight="false" outlineLevel="0" collapsed="false">
      <c r="A2033" s="21"/>
      <c r="D2033" s="22"/>
      <c r="I2033" s="23" t="str">
        <f aca="false">IF(E2033="","",IFERROR(INDEX(Categories!$A$2:$A$200,MATCH(E2033,Categories!$B$2:$B$200,0)),"Unknown"))</f>
        <v/>
      </c>
      <c r="J2033" s="24" t="str">
        <f aca="false">IF(A2033="","",DATE(YEAR(A2033),MONTH(A2033),1))</f>
        <v/>
      </c>
      <c r="K2033" s="23" t="str">
        <f aca="false">IF(A2033="","",IF(G2033&lt;&gt;"",G2033,IFERROR(INDEX(Accounts!$D$2:$D$40,MATCH(B2033,Accounts!$A$2:$A$40,0)),"Household")))</f>
        <v/>
      </c>
      <c r="L2033" s="25" t="str">
        <f aca="false">IF(F2033="","",SUMIFS($D$2:$D$3001,$F$2:$F$3001,F2033))</f>
        <v/>
      </c>
      <c r="M2033" s="23" t="str">
        <f aca="false">IF(A2033="","",IF(E2033="","Uncategorized",IF(I2033="Unknown","Unknown category",IF(AND(I2033="Transfer",F2033=""),"Transfer needs ID",IF(AND(F2033&lt;&gt;"",ABS(N(L2033))&gt;0.009),"Unmatched transfer",IF(AND(LEFT(E2033,6)="Rental",K2033="Household"),"Rental row needs property",""))))))</f>
        <v/>
      </c>
    </row>
    <row r="2034" customFormat="false" ht="15" hidden="false" customHeight="false" outlineLevel="0" collapsed="false">
      <c r="A2034" s="21"/>
      <c r="D2034" s="22"/>
      <c r="I2034" s="23" t="str">
        <f aca="false">IF(E2034="","",IFERROR(INDEX(Categories!$A$2:$A$200,MATCH(E2034,Categories!$B$2:$B$200,0)),"Unknown"))</f>
        <v/>
      </c>
      <c r="J2034" s="24" t="str">
        <f aca="false">IF(A2034="","",DATE(YEAR(A2034),MONTH(A2034),1))</f>
        <v/>
      </c>
      <c r="K2034" s="23" t="str">
        <f aca="false">IF(A2034="","",IF(G2034&lt;&gt;"",G2034,IFERROR(INDEX(Accounts!$D$2:$D$40,MATCH(B2034,Accounts!$A$2:$A$40,0)),"Household")))</f>
        <v/>
      </c>
      <c r="L2034" s="25" t="str">
        <f aca="false">IF(F2034="","",SUMIFS($D$2:$D$3001,$F$2:$F$3001,F2034))</f>
        <v/>
      </c>
      <c r="M2034" s="23" t="str">
        <f aca="false">IF(A2034="","",IF(E2034="","Uncategorized",IF(I2034="Unknown","Unknown category",IF(AND(I2034="Transfer",F2034=""),"Transfer needs ID",IF(AND(F2034&lt;&gt;"",ABS(N(L2034))&gt;0.009),"Unmatched transfer",IF(AND(LEFT(E2034,6)="Rental",K2034="Household"),"Rental row needs property",""))))))</f>
        <v/>
      </c>
    </row>
    <row r="2035" customFormat="false" ht="15" hidden="false" customHeight="false" outlineLevel="0" collapsed="false">
      <c r="A2035" s="21"/>
      <c r="D2035" s="22"/>
      <c r="I2035" s="23" t="str">
        <f aca="false">IF(E2035="","",IFERROR(INDEX(Categories!$A$2:$A$200,MATCH(E2035,Categories!$B$2:$B$200,0)),"Unknown"))</f>
        <v/>
      </c>
      <c r="J2035" s="24" t="str">
        <f aca="false">IF(A2035="","",DATE(YEAR(A2035),MONTH(A2035),1))</f>
        <v/>
      </c>
      <c r="K2035" s="23" t="str">
        <f aca="false">IF(A2035="","",IF(G2035&lt;&gt;"",G2035,IFERROR(INDEX(Accounts!$D$2:$D$40,MATCH(B2035,Accounts!$A$2:$A$40,0)),"Household")))</f>
        <v/>
      </c>
      <c r="L2035" s="25" t="str">
        <f aca="false">IF(F2035="","",SUMIFS($D$2:$D$3001,$F$2:$F$3001,F2035))</f>
        <v/>
      </c>
      <c r="M2035" s="23" t="str">
        <f aca="false">IF(A2035="","",IF(E2035="","Uncategorized",IF(I2035="Unknown","Unknown category",IF(AND(I2035="Transfer",F2035=""),"Transfer needs ID",IF(AND(F2035&lt;&gt;"",ABS(N(L2035))&gt;0.009),"Unmatched transfer",IF(AND(LEFT(E2035,6)="Rental",K2035="Household"),"Rental row needs property",""))))))</f>
        <v/>
      </c>
    </row>
    <row r="2036" customFormat="false" ht="15" hidden="false" customHeight="false" outlineLevel="0" collapsed="false">
      <c r="A2036" s="21"/>
      <c r="D2036" s="22"/>
      <c r="I2036" s="23" t="str">
        <f aca="false">IF(E2036="","",IFERROR(INDEX(Categories!$A$2:$A$200,MATCH(E2036,Categories!$B$2:$B$200,0)),"Unknown"))</f>
        <v/>
      </c>
      <c r="J2036" s="24" t="str">
        <f aca="false">IF(A2036="","",DATE(YEAR(A2036),MONTH(A2036),1))</f>
        <v/>
      </c>
      <c r="K2036" s="23" t="str">
        <f aca="false">IF(A2036="","",IF(G2036&lt;&gt;"",G2036,IFERROR(INDEX(Accounts!$D$2:$D$40,MATCH(B2036,Accounts!$A$2:$A$40,0)),"Household")))</f>
        <v/>
      </c>
      <c r="L2036" s="25" t="str">
        <f aca="false">IF(F2036="","",SUMIFS($D$2:$D$3001,$F$2:$F$3001,F2036))</f>
        <v/>
      </c>
      <c r="M2036" s="23" t="str">
        <f aca="false">IF(A2036="","",IF(E2036="","Uncategorized",IF(I2036="Unknown","Unknown category",IF(AND(I2036="Transfer",F2036=""),"Transfer needs ID",IF(AND(F2036&lt;&gt;"",ABS(N(L2036))&gt;0.009),"Unmatched transfer",IF(AND(LEFT(E2036,6)="Rental",K2036="Household"),"Rental row needs property",""))))))</f>
        <v/>
      </c>
    </row>
    <row r="2037" customFormat="false" ht="15" hidden="false" customHeight="false" outlineLevel="0" collapsed="false">
      <c r="A2037" s="21"/>
      <c r="D2037" s="22"/>
      <c r="I2037" s="23" t="str">
        <f aca="false">IF(E2037="","",IFERROR(INDEX(Categories!$A$2:$A$200,MATCH(E2037,Categories!$B$2:$B$200,0)),"Unknown"))</f>
        <v/>
      </c>
      <c r="J2037" s="24" t="str">
        <f aca="false">IF(A2037="","",DATE(YEAR(A2037),MONTH(A2037),1))</f>
        <v/>
      </c>
      <c r="K2037" s="23" t="str">
        <f aca="false">IF(A2037="","",IF(G2037&lt;&gt;"",G2037,IFERROR(INDEX(Accounts!$D$2:$D$40,MATCH(B2037,Accounts!$A$2:$A$40,0)),"Household")))</f>
        <v/>
      </c>
      <c r="L2037" s="25" t="str">
        <f aca="false">IF(F2037="","",SUMIFS($D$2:$D$3001,$F$2:$F$3001,F2037))</f>
        <v/>
      </c>
      <c r="M2037" s="23" t="str">
        <f aca="false">IF(A2037="","",IF(E2037="","Uncategorized",IF(I2037="Unknown","Unknown category",IF(AND(I2037="Transfer",F2037=""),"Transfer needs ID",IF(AND(F2037&lt;&gt;"",ABS(N(L2037))&gt;0.009),"Unmatched transfer",IF(AND(LEFT(E2037,6)="Rental",K2037="Household"),"Rental row needs property",""))))))</f>
        <v/>
      </c>
    </row>
    <row r="2038" customFormat="false" ht="15" hidden="false" customHeight="false" outlineLevel="0" collapsed="false">
      <c r="A2038" s="21"/>
      <c r="D2038" s="22"/>
      <c r="I2038" s="23" t="str">
        <f aca="false">IF(E2038="","",IFERROR(INDEX(Categories!$A$2:$A$200,MATCH(E2038,Categories!$B$2:$B$200,0)),"Unknown"))</f>
        <v/>
      </c>
      <c r="J2038" s="24" t="str">
        <f aca="false">IF(A2038="","",DATE(YEAR(A2038),MONTH(A2038),1))</f>
        <v/>
      </c>
      <c r="K2038" s="23" t="str">
        <f aca="false">IF(A2038="","",IF(G2038&lt;&gt;"",G2038,IFERROR(INDEX(Accounts!$D$2:$D$40,MATCH(B2038,Accounts!$A$2:$A$40,0)),"Household")))</f>
        <v/>
      </c>
      <c r="L2038" s="25" t="str">
        <f aca="false">IF(F2038="","",SUMIFS($D$2:$D$3001,$F$2:$F$3001,F2038))</f>
        <v/>
      </c>
      <c r="M2038" s="23" t="str">
        <f aca="false">IF(A2038="","",IF(E2038="","Uncategorized",IF(I2038="Unknown","Unknown category",IF(AND(I2038="Transfer",F2038=""),"Transfer needs ID",IF(AND(F2038&lt;&gt;"",ABS(N(L2038))&gt;0.009),"Unmatched transfer",IF(AND(LEFT(E2038,6)="Rental",K2038="Household"),"Rental row needs property",""))))))</f>
        <v/>
      </c>
    </row>
    <row r="2039" customFormat="false" ht="15" hidden="false" customHeight="false" outlineLevel="0" collapsed="false">
      <c r="A2039" s="21"/>
      <c r="D2039" s="22"/>
      <c r="I2039" s="23" t="str">
        <f aca="false">IF(E2039="","",IFERROR(INDEX(Categories!$A$2:$A$200,MATCH(E2039,Categories!$B$2:$B$200,0)),"Unknown"))</f>
        <v/>
      </c>
      <c r="J2039" s="24" t="str">
        <f aca="false">IF(A2039="","",DATE(YEAR(A2039),MONTH(A2039),1))</f>
        <v/>
      </c>
      <c r="K2039" s="23" t="str">
        <f aca="false">IF(A2039="","",IF(G2039&lt;&gt;"",G2039,IFERROR(INDEX(Accounts!$D$2:$D$40,MATCH(B2039,Accounts!$A$2:$A$40,0)),"Household")))</f>
        <v/>
      </c>
      <c r="L2039" s="25" t="str">
        <f aca="false">IF(F2039="","",SUMIFS($D$2:$D$3001,$F$2:$F$3001,F2039))</f>
        <v/>
      </c>
      <c r="M2039" s="23" t="str">
        <f aca="false">IF(A2039="","",IF(E2039="","Uncategorized",IF(I2039="Unknown","Unknown category",IF(AND(I2039="Transfer",F2039=""),"Transfer needs ID",IF(AND(F2039&lt;&gt;"",ABS(N(L2039))&gt;0.009),"Unmatched transfer",IF(AND(LEFT(E2039,6)="Rental",K2039="Household"),"Rental row needs property",""))))))</f>
        <v/>
      </c>
    </row>
    <row r="2040" customFormat="false" ht="15" hidden="false" customHeight="false" outlineLevel="0" collapsed="false">
      <c r="A2040" s="21"/>
      <c r="D2040" s="22"/>
      <c r="I2040" s="23" t="str">
        <f aca="false">IF(E2040="","",IFERROR(INDEX(Categories!$A$2:$A$200,MATCH(E2040,Categories!$B$2:$B$200,0)),"Unknown"))</f>
        <v/>
      </c>
      <c r="J2040" s="24" t="str">
        <f aca="false">IF(A2040="","",DATE(YEAR(A2040),MONTH(A2040),1))</f>
        <v/>
      </c>
      <c r="K2040" s="23" t="str">
        <f aca="false">IF(A2040="","",IF(G2040&lt;&gt;"",G2040,IFERROR(INDEX(Accounts!$D$2:$D$40,MATCH(B2040,Accounts!$A$2:$A$40,0)),"Household")))</f>
        <v/>
      </c>
      <c r="L2040" s="25" t="str">
        <f aca="false">IF(F2040="","",SUMIFS($D$2:$D$3001,$F$2:$F$3001,F2040))</f>
        <v/>
      </c>
      <c r="M2040" s="23" t="str">
        <f aca="false">IF(A2040="","",IF(E2040="","Uncategorized",IF(I2040="Unknown","Unknown category",IF(AND(I2040="Transfer",F2040=""),"Transfer needs ID",IF(AND(F2040&lt;&gt;"",ABS(N(L2040))&gt;0.009),"Unmatched transfer",IF(AND(LEFT(E2040,6)="Rental",K2040="Household"),"Rental row needs property",""))))))</f>
        <v/>
      </c>
    </row>
    <row r="2041" customFormat="false" ht="15" hidden="false" customHeight="false" outlineLevel="0" collapsed="false">
      <c r="A2041" s="21"/>
      <c r="D2041" s="22"/>
      <c r="I2041" s="23" t="str">
        <f aca="false">IF(E2041="","",IFERROR(INDEX(Categories!$A$2:$A$200,MATCH(E2041,Categories!$B$2:$B$200,0)),"Unknown"))</f>
        <v/>
      </c>
      <c r="J2041" s="24" t="str">
        <f aca="false">IF(A2041="","",DATE(YEAR(A2041),MONTH(A2041),1))</f>
        <v/>
      </c>
      <c r="K2041" s="23" t="str">
        <f aca="false">IF(A2041="","",IF(G2041&lt;&gt;"",G2041,IFERROR(INDEX(Accounts!$D$2:$D$40,MATCH(B2041,Accounts!$A$2:$A$40,0)),"Household")))</f>
        <v/>
      </c>
      <c r="L2041" s="25" t="str">
        <f aca="false">IF(F2041="","",SUMIFS($D$2:$D$3001,$F$2:$F$3001,F2041))</f>
        <v/>
      </c>
      <c r="M2041" s="23" t="str">
        <f aca="false">IF(A2041="","",IF(E2041="","Uncategorized",IF(I2041="Unknown","Unknown category",IF(AND(I2041="Transfer",F2041=""),"Transfer needs ID",IF(AND(F2041&lt;&gt;"",ABS(N(L2041))&gt;0.009),"Unmatched transfer",IF(AND(LEFT(E2041,6)="Rental",K2041="Household"),"Rental row needs property",""))))))</f>
        <v/>
      </c>
    </row>
    <row r="2042" customFormat="false" ht="15" hidden="false" customHeight="false" outlineLevel="0" collapsed="false">
      <c r="A2042" s="21"/>
      <c r="D2042" s="22"/>
      <c r="I2042" s="23" t="str">
        <f aca="false">IF(E2042="","",IFERROR(INDEX(Categories!$A$2:$A$200,MATCH(E2042,Categories!$B$2:$B$200,0)),"Unknown"))</f>
        <v/>
      </c>
      <c r="J2042" s="24" t="str">
        <f aca="false">IF(A2042="","",DATE(YEAR(A2042),MONTH(A2042),1))</f>
        <v/>
      </c>
      <c r="K2042" s="23" t="str">
        <f aca="false">IF(A2042="","",IF(G2042&lt;&gt;"",G2042,IFERROR(INDEX(Accounts!$D$2:$D$40,MATCH(B2042,Accounts!$A$2:$A$40,0)),"Household")))</f>
        <v/>
      </c>
      <c r="L2042" s="25" t="str">
        <f aca="false">IF(F2042="","",SUMIFS($D$2:$D$3001,$F$2:$F$3001,F2042))</f>
        <v/>
      </c>
      <c r="M2042" s="23" t="str">
        <f aca="false">IF(A2042="","",IF(E2042="","Uncategorized",IF(I2042="Unknown","Unknown category",IF(AND(I2042="Transfer",F2042=""),"Transfer needs ID",IF(AND(F2042&lt;&gt;"",ABS(N(L2042))&gt;0.009),"Unmatched transfer",IF(AND(LEFT(E2042,6)="Rental",K2042="Household"),"Rental row needs property",""))))))</f>
        <v/>
      </c>
    </row>
    <row r="2043" customFormat="false" ht="15" hidden="false" customHeight="false" outlineLevel="0" collapsed="false">
      <c r="A2043" s="21"/>
      <c r="D2043" s="22"/>
      <c r="I2043" s="23" t="str">
        <f aca="false">IF(E2043="","",IFERROR(INDEX(Categories!$A$2:$A$200,MATCH(E2043,Categories!$B$2:$B$200,0)),"Unknown"))</f>
        <v/>
      </c>
      <c r="J2043" s="24" t="str">
        <f aca="false">IF(A2043="","",DATE(YEAR(A2043),MONTH(A2043),1))</f>
        <v/>
      </c>
      <c r="K2043" s="23" t="str">
        <f aca="false">IF(A2043="","",IF(G2043&lt;&gt;"",G2043,IFERROR(INDEX(Accounts!$D$2:$D$40,MATCH(B2043,Accounts!$A$2:$A$40,0)),"Household")))</f>
        <v/>
      </c>
      <c r="L2043" s="25" t="str">
        <f aca="false">IF(F2043="","",SUMIFS($D$2:$D$3001,$F$2:$F$3001,F2043))</f>
        <v/>
      </c>
      <c r="M2043" s="23" t="str">
        <f aca="false">IF(A2043="","",IF(E2043="","Uncategorized",IF(I2043="Unknown","Unknown category",IF(AND(I2043="Transfer",F2043=""),"Transfer needs ID",IF(AND(F2043&lt;&gt;"",ABS(N(L2043))&gt;0.009),"Unmatched transfer",IF(AND(LEFT(E2043,6)="Rental",K2043="Household"),"Rental row needs property",""))))))</f>
        <v/>
      </c>
    </row>
    <row r="2044" customFormat="false" ht="15" hidden="false" customHeight="false" outlineLevel="0" collapsed="false">
      <c r="A2044" s="21"/>
      <c r="D2044" s="22"/>
      <c r="I2044" s="23" t="str">
        <f aca="false">IF(E2044="","",IFERROR(INDEX(Categories!$A$2:$A$200,MATCH(E2044,Categories!$B$2:$B$200,0)),"Unknown"))</f>
        <v/>
      </c>
      <c r="J2044" s="24" t="str">
        <f aca="false">IF(A2044="","",DATE(YEAR(A2044),MONTH(A2044),1))</f>
        <v/>
      </c>
      <c r="K2044" s="23" t="str">
        <f aca="false">IF(A2044="","",IF(G2044&lt;&gt;"",G2044,IFERROR(INDEX(Accounts!$D$2:$D$40,MATCH(B2044,Accounts!$A$2:$A$40,0)),"Household")))</f>
        <v/>
      </c>
      <c r="L2044" s="25" t="str">
        <f aca="false">IF(F2044="","",SUMIFS($D$2:$D$3001,$F$2:$F$3001,F2044))</f>
        <v/>
      </c>
      <c r="M2044" s="23" t="str">
        <f aca="false">IF(A2044="","",IF(E2044="","Uncategorized",IF(I2044="Unknown","Unknown category",IF(AND(I2044="Transfer",F2044=""),"Transfer needs ID",IF(AND(F2044&lt;&gt;"",ABS(N(L2044))&gt;0.009),"Unmatched transfer",IF(AND(LEFT(E2044,6)="Rental",K2044="Household"),"Rental row needs property",""))))))</f>
        <v/>
      </c>
    </row>
    <row r="2045" customFormat="false" ht="15" hidden="false" customHeight="false" outlineLevel="0" collapsed="false">
      <c r="A2045" s="21"/>
      <c r="D2045" s="22"/>
      <c r="I2045" s="23" t="str">
        <f aca="false">IF(E2045="","",IFERROR(INDEX(Categories!$A$2:$A$200,MATCH(E2045,Categories!$B$2:$B$200,0)),"Unknown"))</f>
        <v/>
      </c>
      <c r="J2045" s="24" t="str">
        <f aca="false">IF(A2045="","",DATE(YEAR(A2045),MONTH(A2045),1))</f>
        <v/>
      </c>
      <c r="K2045" s="23" t="str">
        <f aca="false">IF(A2045="","",IF(G2045&lt;&gt;"",G2045,IFERROR(INDEX(Accounts!$D$2:$D$40,MATCH(B2045,Accounts!$A$2:$A$40,0)),"Household")))</f>
        <v/>
      </c>
      <c r="L2045" s="25" t="str">
        <f aca="false">IF(F2045="","",SUMIFS($D$2:$D$3001,$F$2:$F$3001,F2045))</f>
        <v/>
      </c>
      <c r="M2045" s="23" t="str">
        <f aca="false">IF(A2045="","",IF(E2045="","Uncategorized",IF(I2045="Unknown","Unknown category",IF(AND(I2045="Transfer",F2045=""),"Transfer needs ID",IF(AND(F2045&lt;&gt;"",ABS(N(L2045))&gt;0.009),"Unmatched transfer",IF(AND(LEFT(E2045,6)="Rental",K2045="Household"),"Rental row needs property",""))))))</f>
        <v/>
      </c>
    </row>
    <row r="2046" customFormat="false" ht="15" hidden="false" customHeight="false" outlineLevel="0" collapsed="false">
      <c r="A2046" s="21"/>
      <c r="D2046" s="22"/>
      <c r="I2046" s="23" t="str">
        <f aca="false">IF(E2046="","",IFERROR(INDEX(Categories!$A$2:$A$200,MATCH(E2046,Categories!$B$2:$B$200,0)),"Unknown"))</f>
        <v/>
      </c>
      <c r="J2046" s="24" t="str">
        <f aca="false">IF(A2046="","",DATE(YEAR(A2046),MONTH(A2046),1))</f>
        <v/>
      </c>
      <c r="K2046" s="23" t="str">
        <f aca="false">IF(A2046="","",IF(G2046&lt;&gt;"",G2046,IFERROR(INDEX(Accounts!$D$2:$D$40,MATCH(B2046,Accounts!$A$2:$A$40,0)),"Household")))</f>
        <v/>
      </c>
      <c r="L2046" s="25" t="str">
        <f aca="false">IF(F2046="","",SUMIFS($D$2:$D$3001,$F$2:$F$3001,F2046))</f>
        <v/>
      </c>
      <c r="M2046" s="23" t="str">
        <f aca="false">IF(A2046="","",IF(E2046="","Uncategorized",IF(I2046="Unknown","Unknown category",IF(AND(I2046="Transfer",F2046=""),"Transfer needs ID",IF(AND(F2046&lt;&gt;"",ABS(N(L2046))&gt;0.009),"Unmatched transfer",IF(AND(LEFT(E2046,6)="Rental",K2046="Household"),"Rental row needs property",""))))))</f>
        <v/>
      </c>
    </row>
    <row r="2047" customFormat="false" ht="15" hidden="false" customHeight="false" outlineLevel="0" collapsed="false">
      <c r="A2047" s="21"/>
      <c r="D2047" s="22"/>
      <c r="I2047" s="23" t="str">
        <f aca="false">IF(E2047="","",IFERROR(INDEX(Categories!$A$2:$A$200,MATCH(E2047,Categories!$B$2:$B$200,0)),"Unknown"))</f>
        <v/>
      </c>
      <c r="J2047" s="24" t="str">
        <f aca="false">IF(A2047="","",DATE(YEAR(A2047),MONTH(A2047),1))</f>
        <v/>
      </c>
      <c r="K2047" s="23" t="str">
        <f aca="false">IF(A2047="","",IF(G2047&lt;&gt;"",G2047,IFERROR(INDEX(Accounts!$D$2:$D$40,MATCH(B2047,Accounts!$A$2:$A$40,0)),"Household")))</f>
        <v/>
      </c>
      <c r="L2047" s="25" t="str">
        <f aca="false">IF(F2047="","",SUMIFS($D$2:$D$3001,$F$2:$F$3001,F2047))</f>
        <v/>
      </c>
      <c r="M2047" s="23" t="str">
        <f aca="false">IF(A2047="","",IF(E2047="","Uncategorized",IF(I2047="Unknown","Unknown category",IF(AND(I2047="Transfer",F2047=""),"Transfer needs ID",IF(AND(F2047&lt;&gt;"",ABS(N(L2047))&gt;0.009),"Unmatched transfer",IF(AND(LEFT(E2047,6)="Rental",K2047="Household"),"Rental row needs property",""))))))</f>
        <v/>
      </c>
    </row>
    <row r="2048" customFormat="false" ht="15" hidden="false" customHeight="false" outlineLevel="0" collapsed="false">
      <c r="A2048" s="21"/>
      <c r="D2048" s="22"/>
      <c r="I2048" s="23" t="str">
        <f aca="false">IF(E2048="","",IFERROR(INDEX(Categories!$A$2:$A$200,MATCH(E2048,Categories!$B$2:$B$200,0)),"Unknown"))</f>
        <v/>
      </c>
      <c r="J2048" s="24" t="str">
        <f aca="false">IF(A2048="","",DATE(YEAR(A2048),MONTH(A2048),1))</f>
        <v/>
      </c>
      <c r="K2048" s="23" t="str">
        <f aca="false">IF(A2048="","",IF(G2048&lt;&gt;"",G2048,IFERROR(INDEX(Accounts!$D$2:$D$40,MATCH(B2048,Accounts!$A$2:$A$40,0)),"Household")))</f>
        <v/>
      </c>
      <c r="L2048" s="25" t="str">
        <f aca="false">IF(F2048="","",SUMIFS($D$2:$D$3001,$F$2:$F$3001,F2048))</f>
        <v/>
      </c>
      <c r="M2048" s="23" t="str">
        <f aca="false">IF(A2048="","",IF(E2048="","Uncategorized",IF(I2048="Unknown","Unknown category",IF(AND(I2048="Transfer",F2048=""),"Transfer needs ID",IF(AND(F2048&lt;&gt;"",ABS(N(L2048))&gt;0.009),"Unmatched transfer",IF(AND(LEFT(E2048,6)="Rental",K2048="Household"),"Rental row needs property",""))))))</f>
        <v/>
      </c>
    </row>
    <row r="2049" customFormat="false" ht="15" hidden="false" customHeight="false" outlineLevel="0" collapsed="false">
      <c r="A2049" s="21"/>
      <c r="D2049" s="22"/>
      <c r="I2049" s="23" t="str">
        <f aca="false">IF(E2049="","",IFERROR(INDEX(Categories!$A$2:$A$200,MATCH(E2049,Categories!$B$2:$B$200,0)),"Unknown"))</f>
        <v/>
      </c>
      <c r="J2049" s="24" t="str">
        <f aca="false">IF(A2049="","",DATE(YEAR(A2049),MONTH(A2049),1))</f>
        <v/>
      </c>
      <c r="K2049" s="23" t="str">
        <f aca="false">IF(A2049="","",IF(G2049&lt;&gt;"",G2049,IFERROR(INDEX(Accounts!$D$2:$D$40,MATCH(B2049,Accounts!$A$2:$A$40,0)),"Household")))</f>
        <v/>
      </c>
      <c r="L2049" s="25" t="str">
        <f aca="false">IF(F2049="","",SUMIFS($D$2:$D$3001,$F$2:$F$3001,F2049))</f>
        <v/>
      </c>
      <c r="M2049" s="23" t="str">
        <f aca="false">IF(A2049="","",IF(E2049="","Uncategorized",IF(I2049="Unknown","Unknown category",IF(AND(I2049="Transfer",F2049=""),"Transfer needs ID",IF(AND(F2049&lt;&gt;"",ABS(N(L2049))&gt;0.009),"Unmatched transfer",IF(AND(LEFT(E2049,6)="Rental",K2049="Household"),"Rental row needs property",""))))))</f>
        <v/>
      </c>
    </row>
    <row r="2050" customFormat="false" ht="15" hidden="false" customHeight="false" outlineLevel="0" collapsed="false">
      <c r="A2050" s="21"/>
      <c r="D2050" s="22"/>
      <c r="I2050" s="23" t="str">
        <f aca="false">IF(E2050="","",IFERROR(INDEX(Categories!$A$2:$A$200,MATCH(E2050,Categories!$B$2:$B$200,0)),"Unknown"))</f>
        <v/>
      </c>
      <c r="J2050" s="24" t="str">
        <f aca="false">IF(A2050="","",DATE(YEAR(A2050),MONTH(A2050),1))</f>
        <v/>
      </c>
      <c r="K2050" s="23" t="str">
        <f aca="false">IF(A2050="","",IF(G2050&lt;&gt;"",G2050,IFERROR(INDEX(Accounts!$D$2:$D$40,MATCH(B2050,Accounts!$A$2:$A$40,0)),"Household")))</f>
        <v/>
      </c>
      <c r="L2050" s="25" t="str">
        <f aca="false">IF(F2050="","",SUMIFS($D$2:$D$3001,$F$2:$F$3001,F2050))</f>
        <v/>
      </c>
      <c r="M2050" s="23" t="str">
        <f aca="false">IF(A2050="","",IF(E2050="","Uncategorized",IF(I2050="Unknown","Unknown category",IF(AND(I2050="Transfer",F2050=""),"Transfer needs ID",IF(AND(F2050&lt;&gt;"",ABS(N(L2050))&gt;0.009),"Unmatched transfer",IF(AND(LEFT(E2050,6)="Rental",K2050="Household"),"Rental row needs property",""))))))</f>
        <v/>
      </c>
    </row>
    <row r="2051" customFormat="false" ht="15" hidden="false" customHeight="false" outlineLevel="0" collapsed="false">
      <c r="A2051" s="21"/>
      <c r="D2051" s="22"/>
      <c r="I2051" s="23" t="str">
        <f aca="false">IF(E2051="","",IFERROR(INDEX(Categories!$A$2:$A$200,MATCH(E2051,Categories!$B$2:$B$200,0)),"Unknown"))</f>
        <v/>
      </c>
      <c r="J2051" s="24" t="str">
        <f aca="false">IF(A2051="","",DATE(YEAR(A2051),MONTH(A2051),1))</f>
        <v/>
      </c>
      <c r="K2051" s="23" t="str">
        <f aca="false">IF(A2051="","",IF(G2051&lt;&gt;"",G2051,IFERROR(INDEX(Accounts!$D$2:$D$40,MATCH(B2051,Accounts!$A$2:$A$40,0)),"Household")))</f>
        <v/>
      </c>
      <c r="L2051" s="25" t="str">
        <f aca="false">IF(F2051="","",SUMIFS($D$2:$D$3001,$F$2:$F$3001,F2051))</f>
        <v/>
      </c>
      <c r="M2051" s="23" t="str">
        <f aca="false">IF(A2051="","",IF(E2051="","Uncategorized",IF(I2051="Unknown","Unknown category",IF(AND(I2051="Transfer",F2051=""),"Transfer needs ID",IF(AND(F2051&lt;&gt;"",ABS(N(L2051))&gt;0.009),"Unmatched transfer",IF(AND(LEFT(E2051,6)="Rental",K2051="Household"),"Rental row needs property",""))))))</f>
        <v/>
      </c>
    </row>
    <row r="2052" customFormat="false" ht="15" hidden="false" customHeight="false" outlineLevel="0" collapsed="false">
      <c r="A2052" s="21"/>
      <c r="D2052" s="22"/>
      <c r="I2052" s="23" t="str">
        <f aca="false">IF(E2052="","",IFERROR(INDEX(Categories!$A$2:$A$200,MATCH(E2052,Categories!$B$2:$B$200,0)),"Unknown"))</f>
        <v/>
      </c>
      <c r="J2052" s="24" t="str">
        <f aca="false">IF(A2052="","",DATE(YEAR(A2052),MONTH(A2052),1))</f>
        <v/>
      </c>
      <c r="K2052" s="23" t="str">
        <f aca="false">IF(A2052="","",IF(G2052&lt;&gt;"",G2052,IFERROR(INDEX(Accounts!$D$2:$D$40,MATCH(B2052,Accounts!$A$2:$A$40,0)),"Household")))</f>
        <v/>
      </c>
      <c r="L2052" s="25" t="str">
        <f aca="false">IF(F2052="","",SUMIFS($D$2:$D$3001,$F$2:$F$3001,F2052))</f>
        <v/>
      </c>
      <c r="M2052" s="23" t="str">
        <f aca="false">IF(A2052="","",IF(E2052="","Uncategorized",IF(I2052="Unknown","Unknown category",IF(AND(I2052="Transfer",F2052=""),"Transfer needs ID",IF(AND(F2052&lt;&gt;"",ABS(N(L2052))&gt;0.009),"Unmatched transfer",IF(AND(LEFT(E2052,6)="Rental",K2052="Household"),"Rental row needs property",""))))))</f>
        <v/>
      </c>
    </row>
    <row r="2053" customFormat="false" ht="15" hidden="false" customHeight="false" outlineLevel="0" collapsed="false">
      <c r="A2053" s="21"/>
      <c r="D2053" s="22"/>
      <c r="I2053" s="23" t="str">
        <f aca="false">IF(E2053="","",IFERROR(INDEX(Categories!$A$2:$A$200,MATCH(E2053,Categories!$B$2:$B$200,0)),"Unknown"))</f>
        <v/>
      </c>
      <c r="J2053" s="24" t="str">
        <f aca="false">IF(A2053="","",DATE(YEAR(A2053),MONTH(A2053),1))</f>
        <v/>
      </c>
      <c r="K2053" s="23" t="str">
        <f aca="false">IF(A2053="","",IF(G2053&lt;&gt;"",G2053,IFERROR(INDEX(Accounts!$D$2:$D$40,MATCH(B2053,Accounts!$A$2:$A$40,0)),"Household")))</f>
        <v/>
      </c>
      <c r="L2053" s="25" t="str">
        <f aca="false">IF(F2053="","",SUMIFS($D$2:$D$3001,$F$2:$F$3001,F2053))</f>
        <v/>
      </c>
      <c r="M2053" s="23" t="str">
        <f aca="false">IF(A2053="","",IF(E2053="","Uncategorized",IF(I2053="Unknown","Unknown category",IF(AND(I2053="Transfer",F2053=""),"Transfer needs ID",IF(AND(F2053&lt;&gt;"",ABS(N(L2053))&gt;0.009),"Unmatched transfer",IF(AND(LEFT(E2053,6)="Rental",K2053="Household"),"Rental row needs property",""))))))</f>
        <v/>
      </c>
    </row>
    <row r="2054" customFormat="false" ht="15" hidden="false" customHeight="false" outlineLevel="0" collapsed="false">
      <c r="A2054" s="21"/>
      <c r="D2054" s="22"/>
      <c r="I2054" s="23" t="str">
        <f aca="false">IF(E2054="","",IFERROR(INDEX(Categories!$A$2:$A$200,MATCH(E2054,Categories!$B$2:$B$200,0)),"Unknown"))</f>
        <v/>
      </c>
      <c r="J2054" s="24" t="str">
        <f aca="false">IF(A2054="","",DATE(YEAR(A2054),MONTH(A2054),1))</f>
        <v/>
      </c>
      <c r="K2054" s="23" t="str">
        <f aca="false">IF(A2054="","",IF(G2054&lt;&gt;"",G2054,IFERROR(INDEX(Accounts!$D$2:$D$40,MATCH(B2054,Accounts!$A$2:$A$40,0)),"Household")))</f>
        <v/>
      </c>
      <c r="L2054" s="25" t="str">
        <f aca="false">IF(F2054="","",SUMIFS($D$2:$D$3001,$F$2:$F$3001,F2054))</f>
        <v/>
      </c>
      <c r="M2054" s="23" t="str">
        <f aca="false">IF(A2054="","",IF(E2054="","Uncategorized",IF(I2054="Unknown","Unknown category",IF(AND(I2054="Transfer",F2054=""),"Transfer needs ID",IF(AND(F2054&lt;&gt;"",ABS(N(L2054))&gt;0.009),"Unmatched transfer",IF(AND(LEFT(E2054,6)="Rental",K2054="Household"),"Rental row needs property",""))))))</f>
        <v/>
      </c>
    </row>
    <row r="2055" customFormat="false" ht="15" hidden="false" customHeight="false" outlineLevel="0" collapsed="false">
      <c r="A2055" s="21"/>
      <c r="D2055" s="22"/>
      <c r="I2055" s="23" t="str">
        <f aca="false">IF(E2055="","",IFERROR(INDEX(Categories!$A$2:$A$200,MATCH(E2055,Categories!$B$2:$B$200,0)),"Unknown"))</f>
        <v/>
      </c>
      <c r="J2055" s="24" t="str">
        <f aca="false">IF(A2055="","",DATE(YEAR(A2055),MONTH(A2055),1))</f>
        <v/>
      </c>
      <c r="K2055" s="23" t="str">
        <f aca="false">IF(A2055="","",IF(G2055&lt;&gt;"",G2055,IFERROR(INDEX(Accounts!$D$2:$D$40,MATCH(B2055,Accounts!$A$2:$A$40,0)),"Household")))</f>
        <v/>
      </c>
      <c r="L2055" s="25" t="str">
        <f aca="false">IF(F2055="","",SUMIFS($D$2:$D$3001,$F$2:$F$3001,F2055))</f>
        <v/>
      </c>
      <c r="M2055" s="23" t="str">
        <f aca="false">IF(A2055="","",IF(E2055="","Uncategorized",IF(I2055="Unknown","Unknown category",IF(AND(I2055="Transfer",F2055=""),"Transfer needs ID",IF(AND(F2055&lt;&gt;"",ABS(N(L2055))&gt;0.009),"Unmatched transfer",IF(AND(LEFT(E2055,6)="Rental",K2055="Household"),"Rental row needs property",""))))))</f>
        <v/>
      </c>
    </row>
    <row r="2056" customFormat="false" ht="15" hidden="false" customHeight="false" outlineLevel="0" collapsed="false">
      <c r="A2056" s="21"/>
      <c r="D2056" s="22"/>
      <c r="I2056" s="23" t="str">
        <f aca="false">IF(E2056="","",IFERROR(INDEX(Categories!$A$2:$A$200,MATCH(E2056,Categories!$B$2:$B$200,0)),"Unknown"))</f>
        <v/>
      </c>
      <c r="J2056" s="24" t="str">
        <f aca="false">IF(A2056="","",DATE(YEAR(A2056),MONTH(A2056),1))</f>
        <v/>
      </c>
      <c r="K2056" s="23" t="str">
        <f aca="false">IF(A2056="","",IF(G2056&lt;&gt;"",G2056,IFERROR(INDEX(Accounts!$D$2:$D$40,MATCH(B2056,Accounts!$A$2:$A$40,0)),"Household")))</f>
        <v/>
      </c>
      <c r="L2056" s="25" t="str">
        <f aca="false">IF(F2056="","",SUMIFS($D$2:$D$3001,$F$2:$F$3001,F2056))</f>
        <v/>
      </c>
      <c r="M2056" s="23" t="str">
        <f aca="false">IF(A2056="","",IF(E2056="","Uncategorized",IF(I2056="Unknown","Unknown category",IF(AND(I2056="Transfer",F2056=""),"Transfer needs ID",IF(AND(F2056&lt;&gt;"",ABS(N(L2056))&gt;0.009),"Unmatched transfer",IF(AND(LEFT(E2056,6)="Rental",K2056="Household"),"Rental row needs property",""))))))</f>
        <v/>
      </c>
    </row>
    <row r="2057" customFormat="false" ht="15" hidden="false" customHeight="false" outlineLevel="0" collapsed="false">
      <c r="A2057" s="21"/>
      <c r="D2057" s="22"/>
      <c r="I2057" s="23" t="str">
        <f aca="false">IF(E2057="","",IFERROR(INDEX(Categories!$A$2:$A$200,MATCH(E2057,Categories!$B$2:$B$200,0)),"Unknown"))</f>
        <v/>
      </c>
      <c r="J2057" s="24" t="str">
        <f aca="false">IF(A2057="","",DATE(YEAR(A2057),MONTH(A2057),1))</f>
        <v/>
      </c>
      <c r="K2057" s="23" t="str">
        <f aca="false">IF(A2057="","",IF(G2057&lt;&gt;"",G2057,IFERROR(INDEX(Accounts!$D$2:$D$40,MATCH(B2057,Accounts!$A$2:$A$40,0)),"Household")))</f>
        <v/>
      </c>
      <c r="L2057" s="25" t="str">
        <f aca="false">IF(F2057="","",SUMIFS($D$2:$D$3001,$F$2:$F$3001,F2057))</f>
        <v/>
      </c>
      <c r="M2057" s="23" t="str">
        <f aca="false">IF(A2057="","",IF(E2057="","Uncategorized",IF(I2057="Unknown","Unknown category",IF(AND(I2057="Transfer",F2057=""),"Transfer needs ID",IF(AND(F2057&lt;&gt;"",ABS(N(L2057))&gt;0.009),"Unmatched transfer",IF(AND(LEFT(E2057,6)="Rental",K2057="Household"),"Rental row needs property",""))))))</f>
        <v/>
      </c>
    </row>
    <row r="2058" customFormat="false" ht="15" hidden="false" customHeight="false" outlineLevel="0" collapsed="false">
      <c r="A2058" s="21"/>
      <c r="D2058" s="22"/>
      <c r="I2058" s="23" t="str">
        <f aca="false">IF(E2058="","",IFERROR(INDEX(Categories!$A$2:$A$200,MATCH(E2058,Categories!$B$2:$B$200,0)),"Unknown"))</f>
        <v/>
      </c>
      <c r="J2058" s="24" t="str">
        <f aca="false">IF(A2058="","",DATE(YEAR(A2058),MONTH(A2058),1))</f>
        <v/>
      </c>
      <c r="K2058" s="23" t="str">
        <f aca="false">IF(A2058="","",IF(G2058&lt;&gt;"",G2058,IFERROR(INDEX(Accounts!$D$2:$D$40,MATCH(B2058,Accounts!$A$2:$A$40,0)),"Household")))</f>
        <v/>
      </c>
      <c r="L2058" s="25" t="str">
        <f aca="false">IF(F2058="","",SUMIFS($D$2:$D$3001,$F$2:$F$3001,F2058))</f>
        <v/>
      </c>
      <c r="M2058" s="23" t="str">
        <f aca="false">IF(A2058="","",IF(E2058="","Uncategorized",IF(I2058="Unknown","Unknown category",IF(AND(I2058="Transfer",F2058=""),"Transfer needs ID",IF(AND(F2058&lt;&gt;"",ABS(N(L2058))&gt;0.009),"Unmatched transfer",IF(AND(LEFT(E2058,6)="Rental",K2058="Household"),"Rental row needs property",""))))))</f>
        <v/>
      </c>
    </row>
    <row r="2059" customFormat="false" ht="15" hidden="false" customHeight="false" outlineLevel="0" collapsed="false">
      <c r="A2059" s="21"/>
      <c r="D2059" s="22"/>
      <c r="I2059" s="23" t="str">
        <f aca="false">IF(E2059="","",IFERROR(INDEX(Categories!$A$2:$A$200,MATCH(E2059,Categories!$B$2:$B$200,0)),"Unknown"))</f>
        <v/>
      </c>
      <c r="J2059" s="24" t="str">
        <f aca="false">IF(A2059="","",DATE(YEAR(A2059),MONTH(A2059),1))</f>
        <v/>
      </c>
      <c r="K2059" s="23" t="str">
        <f aca="false">IF(A2059="","",IF(G2059&lt;&gt;"",G2059,IFERROR(INDEX(Accounts!$D$2:$D$40,MATCH(B2059,Accounts!$A$2:$A$40,0)),"Household")))</f>
        <v/>
      </c>
      <c r="L2059" s="25" t="str">
        <f aca="false">IF(F2059="","",SUMIFS($D$2:$D$3001,$F$2:$F$3001,F2059))</f>
        <v/>
      </c>
      <c r="M2059" s="23" t="str">
        <f aca="false">IF(A2059="","",IF(E2059="","Uncategorized",IF(I2059="Unknown","Unknown category",IF(AND(I2059="Transfer",F2059=""),"Transfer needs ID",IF(AND(F2059&lt;&gt;"",ABS(N(L2059))&gt;0.009),"Unmatched transfer",IF(AND(LEFT(E2059,6)="Rental",K2059="Household"),"Rental row needs property",""))))))</f>
        <v/>
      </c>
    </row>
    <row r="2060" customFormat="false" ht="15" hidden="false" customHeight="false" outlineLevel="0" collapsed="false">
      <c r="A2060" s="21"/>
      <c r="D2060" s="22"/>
      <c r="I2060" s="23" t="str">
        <f aca="false">IF(E2060="","",IFERROR(INDEX(Categories!$A$2:$A$200,MATCH(E2060,Categories!$B$2:$B$200,0)),"Unknown"))</f>
        <v/>
      </c>
      <c r="J2060" s="24" t="str">
        <f aca="false">IF(A2060="","",DATE(YEAR(A2060),MONTH(A2060),1))</f>
        <v/>
      </c>
      <c r="K2060" s="23" t="str">
        <f aca="false">IF(A2060="","",IF(G2060&lt;&gt;"",G2060,IFERROR(INDEX(Accounts!$D$2:$D$40,MATCH(B2060,Accounts!$A$2:$A$40,0)),"Household")))</f>
        <v/>
      </c>
      <c r="L2060" s="25" t="str">
        <f aca="false">IF(F2060="","",SUMIFS($D$2:$D$3001,$F$2:$F$3001,F2060))</f>
        <v/>
      </c>
      <c r="M2060" s="23" t="str">
        <f aca="false">IF(A2060="","",IF(E2060="","Uncategorized",IF(I2060="Unknown","Unknown category",IF(AND(I2060="Transfer",F2060=""),"Transfer needs ID",IF(AND(F2060&lt;&gt;"",ABS(N(L2060))&gt;0.009),"Unmatched transfer",IF(AND(LEFT(E2060,6)="Rental",K2060="Household"),"Rental row needs property",""))))))</f>
        <v/>
      </c>
    </row>
    <row r="2061" customFormat="false" ht="15" hidden="false" customHeight="false" outlineLevel="0" collapsed="false">
      <c r="A2061" s="21"/>
      <c r="D2061" s="22"/>
      <c r="I2061" s="23" t="str">
        <f aca="false">IF(E2061="","",IFERROR(INDEX(Categories!$A$2:$A$200,MATCH(E2061,Categories!$B$2:$B$200,0)),"Unknown"))</f>
        <v/>
      </c>
      <c r="J2061" s="24" t="str">
        <f aca="false">IF(A2061="","",DATE(YEAR(A2061),MONTH(A2061),1))</f>
        <v/>
      </c>
      <c r="K2061" s="23" t="str">
        <f aca="false">IF(A2061="","",IF(G2061&lt;&gt;"",G2061,IFERROR(INDEX(Accounts!$D$2:$D$40,MATCH(B2061,Accounts!$A$2:$A$40,0)),"Household")))</f>
        <v/>
      </c>
      <c r="L2061" s="25" t="str">
        <f aca="false">IF(F2061="","",SUMIFS($D$2:$D$3001,$F$2:$F$3001,F2061))</f>
        <v/>
      </c>
      <c r="M2061" s="23" t="str">
        <f aca="false">IF(A2061="","",IF(E2061="","Uncategorized",IF(I2061="Unknown","Unknown category",IF(AND(I2061="Transfer",F2061=""),"Transfer needs ID",IF(AND(F2061&lt;&gt;"",ABS(N(L2061))&gt;0.009),"Unmatched transfer",IF(AND(LEFT(E2061,6)="Rental",K2061="Household"),"Rental row needs property",""))))))</f>
        <v/>
      </c>
    </row>
    <row r="2062" customFormat="false" ht="15" hidden="false" customHeight="false" outlineLevel="0" collapsed="false">
      <c r="A2062" s="21"/>
      <c r="D2062" s="22"/>
      <c r="I2062" s="23" t="str">
        <f aca="false">IF(E2062="","",IFERROR(INDEX(Categories!$A$2:$A$200,MATCH(E2062,Categories!$B$2:$B$200,0)),"Unknown"))</f>
        <v/>
      </c>
      <c r="J2062" s="24" t="str">
        <f aca="false">IF(A2062="","",DATE(YEAR(A2062),MONTH(A2062),1))</f>
        <v/>
      </c>
      <c r="K2062" s="23" t="str">
        <f aca="false">IF(A2062="","",IF(G2062&lt;&gt;"",G2062,IFERROR(INDEX(Accounts!$D$2:$D$40,MATCH(B2062,Accounts!$A$2:$A$40,0)),"Household")))</f>
        <v/>
      </c>
      <c r="L2062" s="25" t="str">
        <f aca="false">IF(F2062="","",SUMIFS($D$2:$D$3001,$F$2:$F$3001,F2062))</f>
        <v/>
      </c>
      <c r="M2062" s="23" t="str">
        <f aca="false">IF(A2062="","",IF(E2062="","Uncategorized",IF(I2062="Unknown","Unknown category",IF(AND(I2062="Transfer",F2062=""),"Transfer needs ID",IF(AND(F2062&lt;&gt;"",ABS(N(L2062))&gt;0.009),"Unmatched transfer",IF(AND(LEFT(E2062,6)="Rental",K2062="Household"),"Rental row needs property",""))))))</f>
        <v/>
      </c>
    </row>
    <row r="2063" customFormat="false" ht="15" hidden="false" customHeight="false" outlineLevel="0" collapsed="false">
      <c r="A2063" s="21"/>
      <c r="D2063" s="22"/>
      <c r="I2063" s="23" t="str">
        <f aca="false">IF(E2063="","",IFERROR(INDEX(Categories!$A$2:$A$200,MATCH(E2063,Categories!$B$2:$B$200,0)),"Unknown"))</f>
        <v/>
      </c>
      <c r="J2063" s="24" t="str">
        <f aca="false">IF(A2063="","",DATE(YEAR(A2063),MONTH(A2063),1))</f>
        <v/>
      </c>
      <c r="K2063" s="23" t="str">
        <f aca="false">IF(A2063="","",IF(G2063&lt;&gt;"",G2063,IFERROR(INDEX(Accounts!$D$2:$D$40,MATCH(B2063,Accounts!$A$2:$A$40,0)),"Household")))</f>
        <v/>
      </c>
      <c r="L2063" s="25" t="str">
        <f aca="false">IF(F2063="","",SUMIFS($D$2:$D$3001,$F$2:$F$3001,F2063))</f>
        <v/>
      </c>
      <c r="M2063" s="23" t="str">
        <f aca="false">IF(A2063="","",IF(E2063="","Uncategorized",IF(I2063="Unknown","Unknown category",IF(AND(I2063="Transfer",F2063=""),"Transfer needs ID",IF(AND(F2063&lt;&gt;"",ABS(N(L2063))&gt;0.009),"Unmatched transfer",IF(AND(LEFT(E2063,6)="Rental",K2063="Household"),"Rental row needs property",""))))))</f>
        <v/>
      </c>
    </row>
    <row r="2064" customFormat="false" ht="15" hidden="false" customHeight="false" outlineLevel="0" collapsed="false">
      <c r="A2064" s="21"/>
      <c r="D2064" s="22"/>
      <c r="I2064" s="23" t="str">
        <f aca="false">IF(E2064="","",IFERROR(INDEX(Categories!$A$2:$A$200,MATCH(E2064,Categories!$B$2:$B$200,0)),"Unknown"))</f>
        <v/>
      </c>
      <c r="J2064" s="24" t="str">
        <f aca="false">IF(A2064="","",DATE(YEAR(A2064),MONTH(A2064),1))</f>
        <v/>
      </c>
      <c r="K2064" s="23" t="str">
        <f aca="false">IF(A2064="","",IF(G2064&lt;&gt;"",G2064,IFERROR(INDEX(Accounts!$D$2:$D$40,MATCH(B2064,Accounts!$A$2:$A$40,0)),"Household")))</f>
        <v/>
      </c>
      <c r="L2064" s="25" t="str">
        <f aca="false">IF(F2064="","",SUMIFS($D$2:$D$3001,$F$2:$F$3001,F2064))</f>
        <v/>
      </c>
      <c r="M2064" s="23" t="str">
        <f aca="false">IF(A2064="","",IF(E2064="","Uncategorized",IF(I2064="Unknown","Unknown category",IF(AND(I2064="Transfer",F2064=""),"Transfer needs ID",IF(AND(F2064&lt;&gt;"",ABS(N(L2064))&gt;0.009),"Unmatched transfer",IF(AND(LEFT(E2064,6)="Rental",K2064="Household"),"Rental row needs property",""))))))</f>
        <v/>
      </c>
    </row>
    <row r="2065" customFormat="false" ht="15" hidden="false" customHeight="false" outlineLevel="0" collapsed="false">
      <c r="A2065" s="21"/>
      <c r="D2065" s="22"/>
      <c r="I2065" s="23" t="str">
        <f aca="false">IF(E2065="","",IFERROR(INDEX(Categories!$A$2:$A$200,MATCH(E2065,Categories!$B$2:$B$200,0)),"Unknown"))</f>
        <v/>
      </c>
      <c r="J2065" s="24" t="str">
        <f aca="false">IF(A2065="","",DATE(YEAR(A2065),MONTH(A2065),1))</f>
        <v/>
      </c>
      <c r="K2065" s="23" t="str">
        <f aca="false">IF(A2065="","",IF(G2065&lt;&gt;"",G2065,IFERROR(INDEX(Accounts!$D$2:$D$40,MATCH(B2065,Accounts!$A$2:$A$40,0)),"Household")))</f>
        <v/>
      </c>
      <c r="L2065" s="25" t="str">
        <f aca="false">IF(F2065="","",SUMIFS($D$2:$D$3001,$F$2:$F$3001,F2065))</f>
        <v/>
      </c>
      <c r="M2065" s="23" t="str">
        <f aca="false">IF(A2065="","",IF(E2065="","Uncategorized",IF(I2065="Unknown","Unknown category",IF(AND(I2065="Transfer",F2065=""),"Transfer needs ID",IF(AND(F2065&lt;&gt;"",ABS(N(L2065))&gt;0.009),"Unmatched transfer",IF(AND(LEFT(E2065,6)="Rental",K2065="Household"),"Rental row needs property",""))))))</f>
        <v/>
      </c>
    </row>
    <row r="2066" customFormat="false" ht="15" hidden="false" customHeight="false" outlineLevel="0" collapsed="false">
      <c r="A2066" s="21"/>
      <c r="D2066" s="22"/>
      <c r="I2066" s="23" t="str">
        <f aca="false">IF(E2066="","",IFERROR(INDEX(Categories!$A$2:$A$200,MATCH(E2066,Categories!$B$2:$B$200,0)),"Unknown"))</f>
        <v/>
      </c>
      <c r="J2066" s="24" t="str">
        <f aca="false">IF(A2066="","",DATE(YEAR(A2066),MONTH(A2066),1))</f>
        <v/>
      </c>
      <c r="K2066" s="23" t="str">
        <f aca="false">IF(A2066="","",IF(G2066&lt;&gt;"",G2066,IFERROR(INDEX(Accounts!$D$2:$D$40,MATCH(B2066,Accounts!$A$2:$A$40,0)),"Household")))</f>
        <v/>
      </c>
      <c r="L2066" s="25" t="str">
        <f aca="false">IF(F2066="","",SUMIFS($D$2:$D$3001,$F$2:$F$3001,F2066))</f>
        <v/>
      </c>
      <c r="M2066" s="23" t="str">
        <f aca="false">IF(A2066="","",IF(E2066="","Uncategorized",IF(I2066="Unknown","Unknown category",IF(AND(I2066="Transfer",F2066=""),"Transfer needs ID",IF(AND(F2066&lt;&gt;"",ABS(N(L2066))&gt;0.009),"Unmatched transfer",IF(AND(LEFT(E2066,6)="Rental",K2066="Household"),"Rental row needs property",""))))))</f>
        <v/>
      </c>
    </row>
    <row r="2067" customFormat="false" ht="15" hidden="false" customHeight="false" outlineLevel="0" collapsed="false">
      <c r="A2067" s="21"/>
      <c r="D2067" s="22"/>
      <c r="I2067" s="23" t="str">
        <f aca="false">IF(E2067="","",IFERROR(INDEX(Categories!$A$2:$A$200,MATCH(E2067,Categories!$B$2:$B$200,0)),"Unknown"))</f>
        <v/>
      </c>
      <c r="J2067" s="24" t="str">
        <f aca="false">IF(A2067="","",DATE(YEAR(A2067),MONTH(A2067),1))</f>
        <v/>
      </c>
      <c r="K2067" s="23" t="str">
        <f aca="false">IF(A2067="","",IF(G2067&lt;&gt;"",G2067,IFERROR(INDEX(Accounts!$D$2:$D$40,MATCH(B2067,Accounts!$A$2:$A$40,0)),"Household")))</f>
        <v/>
      </c>
      <c r="L2067" s="25" t="str">
        <f aca="false">IF(F2067="","",SUMIFS($D$2:$D$3001,$F$2:$F$3001,F2067))</f>
        <v/>
      </c>
      <c r="M2067" s="23" t="str">
        <f aca="false">IF(A2067="","",IF(E2067="","Uncategorized",IF(I2067="Unknown","Unknown category",IF(AND(I2067="Transfer",F2067=""),"Transfer needs ID",IF(AND(F2067&lt;&gt;"",ABS(N(L2067))&gt;0.009),"Unmatched transfer",IF(AND(LEFT(E2067,6)="Rental",K2067="Household"),"Rental row needs property",""))))))</f>
        <v/>
      </c>
    </row>
    <row r="2068" customFormat="false" ht="15" hidden="false" customHeight="false" outlineLevel="0" collapsed="false">
      <c r="A2068" s="21"/>
      <c r="D2068" s="22"/>
      <c r="I2068" s="23" t="str">
        <f aca="false">IF(E2068="","",IFERROR(INDEX(Categories!$A$2:$A$200,MATCH(E2068,Categories!$B$2:$B$200,0)),"Unknown"))</f>
        <v/>
      </c>
      <c r="J2068" s="24" t="str">
        <f aca="false">IF(A2068="","",DATE(YEAR(A2068),MONTH(A2068),1))</f>
        <v/>
      </c>
      <c r="K2068" s="23" t="str">
        <f aca="false">IF(A2068="","",IF(G2068&lt;&gt;"",G2068,IFERROR(INDEX(Accounts!$D$2:$D$40,MATCH(B2068,Accounts!$A$2:$A$40,0)),"Household")))</f>
        <v/>
      </c>
      <c r="L2068" s="25" t="str">
        <f aca="false">IF(F2068="","",SUMIFS($D$2:$D$3001,$F$2:$F$3001,F2068))</f>
        <v/>
      </c>
      <c r="M2068" s="23" t="str">
        <f aca="false">IF(A2068="","",IF(E2068="","Uncategorized",IF(I2068="Unknown","Unknown category",IF(AND(I2068="Transfer",F2068=""),"Transfer needs ID",IF(AND(F2068&lt;&gt;"",ABS(N(L2068))&gt;0.009),"Unmatched transfer",IF(AND(LEFT(E2068,6)="Rental",K2068="Household"),"Rental row needs property",""))))))</f>
        <v/>
      </c>
    </row>
    <row r="2069" customFormat="false" ht="15" hidden="false" customHeight="false" outlineLevel="0" collapsed="false">
      <c r="A2069" s="21"/>
      <c r="D2069" s="22"/>
      <c r="I2069" s="23" t="str">
        <f aca="false">IF(E2069="","",IFERROR(INDEX(Categories!$A$2:$A$200,MATCH(E2069,Categories!$B$2:$B$200,0)),"Unknown"))</f>
        <v/>
      </c>
      <c r="J2069" s="24" t="str">
        <f aca="false">IF(A2069="","",DATE(YEAR(A2069),MONTH(A2069),1))</f>
        <v/>
      </c>
      <c r="K2069" s="23" t="str">
        <f aca="false">IF(A2069="","",IF(G2069&lt;&gt;"",G2069,IFERROR(INDEX(Accounts!$D$2:$D$40,MATCH(B2069,Accounts!$A$2:$A$40,0)),"Household")))</f>
        <v/>
      </c>
      <c r="L2069" s="25" t="str">
        <f aca="false">IF(F2069="","",SUMIFS($D$2:$D$3001,$F$2:$F$3001,F2069))</f>
        <v/>
      </c>
      <c r="M2069" s="23" t="str">
        <f aca="false">IF(A2069="","",IF(E2069="","Uncategorized",IF(I2069="Unknown","Unknown category",IF(AND(I2069="Transfer",F2069=""),"Transfer needs ID",IF(AND(F2069&lt;&gt;"",ABS(N(L2069))&gt;0.009),"Unmatched transfer",IF(AND(LEFT(E2069,6)="Rental",K2069="Household"),"Rental row needs property",""))))))</f>
        <v/>
      </c>
    </row>
    <row r="2070" customFormat="false" ht="15" hidden="false" customHeight="false" outlineLevel="0" collapsed="false">
      <c r="A2070" s="21"/>
      <c r="D2070" s="22"/>
      <c r="I2070" s="23" t="str">
        <f aca="false">IF(E2070="","",IFERROR(INDEX(Categories!$A$2:$A$200,MATCH(E2070,Categories!$B$2:$B$200,0)),"Unknown"))</f>
        <v/>
      </c>
      <c r="J2070" s="24" t="str">
        <f aca="false">IF(A2070="","",DATE(YEAR(A2070),MONTH(A2070),1))</f>
        <v/>
      </c>
      <c r="K2070" s="23" t="str">
        <f aca="false">IF(A2070="","",IF(G2070&lt;&gt;"",G2070,IFERROR(INDEX(Accounts!$D$2:$D$40,MATCH(B2070,Accounts!$A$2:$A$40,0)),"Household")))</f>
        <v/>
      </c>
      <c r="L2070" s="25" t="str">
        <f aca="false">IF(F2070="","",SUMIFS($D$2:$D$3001,$F$2:$F$3001,F2070))</f>
        <v/>
      </c>
      <c r="M2070" s="23" t="str">
        <f aca="false">IF(A2070="","",IF(E2070="","Uncategorized",IF(I2070="Unknown","Unknown category",IF(AND(I2070="Transfer",F2070=""),"Transfer needs ID",IF(AND(F2070&lt;&gt;"",ABS(N(L2070))&gt;0.009),"Unmatched transfer",IF(AND(LEFT(E2070,6)="Rental",K2070="Household"),"Rental row needs property",""))))))</f>
        <v/>
      </c>
    </row>
    <row r="2071" customFormat="false" ht="15" hidden="false" customHeight="false" outlineLevel="0" collapsed="false">
      <c r="A2071" s="21"/>
      <c r="D2071" s="22"/>
      <c r="I2071" s="23" t="str">
        <f aca="false">IF(E2071="","",IFERROR(INDEX(Categories!$A$2:$A$200,MATCH(E2071,Categories!$B$2:$B$200,0)),"Unknown"))</f>
        <v/>
      </c>
      <c r="J2071" s="24" t="str">
        <f aca="false">IF(A2071="","",DATE(YEAR(A2071),MONTH(A2071),1))</f>
        <v/>
      </c>
      <c r="K2071" s="23" t="str">
        <f aca="false">IF(A2071="","",IF(G2071&lt;&gt;"",G2071,IFERROR(INDEX(Accounts!$D$2:$D$40,MATCH(B2071,Accounts!$A$2:$A$40,0)),"Household")))</f>
        <v/>
      </c>
      <c r="L2071" s="25" t="str">
        <f aca="false">IF(F2071="","",SUMIFS($D$2:$D$3001,$F$2:$F$3001,F2071))</f>
        <v/>
      </c>
      <c r="M2071" s="23" t="str">
        <f aca="false">IF(A2071="","",IF(E2071="","Uncategorized",IF(I2071="Unknown","Unknown category",IF(AND(I2071="Transfer",F2071=""),"Transfer needs ID",IF(AND(F2071&lt;&gt;"",ABS(N(L2071))&gt;0.009),"Unmatched transfer",IF(AND(LEFT(E2071,6)="Rental",K2071="Household"),"Rental row needs property",""))))))</f>
        <v/>
      </c>
    </row>
    <row r="2072" customFormat="false" ht="15" hidden="false" customHeight="false" outlineLevel="0" collapsed="false">
      <c r="A2072" s="21"/>
      <c r="D2072" s="22"/>
      <c r="I2072" s="23" t="str">
        <f aca="false">IF(E2072="","",IFERROR(INDEX(Categories!$A$2:$A$200,MATCH(E2072,Categories!$B$2:$B$200,0)),"Unknown"))</f>
        <v/>
      </c>
      <c r="J2072" s="24" t="str">
        <f aca="false">IF(A2072="","",DATE(YEAR(A2072),MONTH(A2072),1))</f>
        <v/>
      </c>
      <c r="K2072" s="23" t="str">
        <f aca="false">IF(A2072="","",IF(G2072&lt;&gt;"",G2072,IFERROR(INDEX(Accounts!$D$2:$D$40,MATCH(B2072,Accounts!$A$2:$A$40,0)),"Household")))</f>
        <v/>
      </c>
      <c r="L2072" s="25" t="str">
        <f aca="false">IF(F2072="","",SUMIFS($D$2:$D$3001,$F$2:$F$3001,F2072))</f>
        <v/>
      </c>
      <c r="M2072" s="23" t="str">
        <f aca="false">IF(A2072="","",IF(E2072="","Uncategorized",IF(I2072="Unknown","Unknown category",IF(AND(I2072="Transfer",F2072=""),"Transfer needs ID",IF(AND(F2072&lt;&gt;"",ABS(N(L2072))&gt;0.009),"Unmatched transfer",IF(AND(LEFT(E2072,6)="Rental",K2072="Household"),"Rental row needs property",""))))))</f>
        <v/>
      </c>
    </row>
    <row r="2073" customFormat="false" ht="15" hidden="false" customHeight="false" outlineLevel="0" collapsed="false">
      <c r="A2073" s="21"/>
      <c r="D2073" s="22"/>
      <c r="I2073" s="23" t="str">
        <f aca="false">IF(E2073="","",IFERROR(INDEX(Categories!$A$2:$A$200,MATCH(E2073,Categories!$B$2:$B$200,0)),"Unknown"))</f>
        <v/>
      </c>
      <c r="J2073" s="24" t="str">
        <f aca="false">IF(A2073="","",DATE(YEAR(A2073),MONTH(A2073),1))</f>
        <v/>
      </c>
      <c r="K2073" s="23" t="str">
        <f aca="false">IF(A2073="","",IF(G2073&lt;&gt;"",G2073,IFERROR(INDEX(Accounts!$D$2:$D$40,MATCH(B2073,Accounts!$A$2:$A$40,0)),"Household")))</f>
        <v/>
      </c>
      <c r="L2073" s="25" t="str">
        <f aca="false">IF(F2073="","",SUMIFS($D$2:$D$3001,$F$2:$F$3001,F2073))</f>
        <v/>
      </c>
      <c r="M2073" s="23" t="str">
        <f aca="false">IF(A2073="","",IF(E2073="","Uncategorized",IF(I2073="Unknown","Unknown category",IF(AND(I2073="Transfer",F2073=""),"Transfer needs ID",IF(AND(F2073&lt;&gt;"",ABS(N(L2073))&gt;0.009),"Unmatched transfer",IF(AND(LEFT(E2073,6)="Rental",K2073="Household"),"Rental row needs property",""))))))</f>
        <v/>
      </c>
    </row>
    <row r="2074" customFormat="false" ht="15" hidden="false" customHeight="false" outlineLevel="0" collapsed="false">
      <c r="A2074" s="21"/>
      <c r="D2074" s="22"/>
      <c r="I2074" s="23" t="str">
        <f aca="false">IF(E2074="","",IFERROR(INDEX(Categories!$A$2:$A$200,MATCH(E2074,Categories!$B$2:$B$200,0)),"Unknown"))</f>
        <v/>
      </c>
      <c r="J2074" s="24" t="str">
        <f aca="false">IF(A2074="","",DATE(YEAR(A2074),MONTH(A2074),1))</f>
        <v/>
      </c>
      <c r="K2074" s="23" t="str">
        <f aca="false">IF(A2074="","",IF(G2074&lt;&gt;"",G2074,IFERROR(INDEX(Accounts!$D$2:$D$40,MATCH(B2074,Accounts!$A$2:$A$40,0)),"Household")))</f>
        <v/>
      </c>
      <c r="L2074" s="25" t="str">
        <f aca="false">IF(F2074="","",SUMIFS($D$2:$D$3001,$F$2:$F$3001,F2074))</f>
        <v/>
      </c>
      <c r="M2074" s="23" t="str">
        <f aca="false">IF(A2074="","",IF(E2074="","Uncategorized",IF(I2074="Unknown","Unknown category",IF(AND(I2074="Transfer",F2074=""),"Transfer needs ID",IF(AND(F2074&lt;&gt;"",ABS(N(L2074))&gt;0.009),"Unmatched transfer",IF(AND(LEFT(E2074,6)="Rental",K2074="Household"),"Rental row needs property",""))))))</f>
        <v/>
      </c>
    </row>
    <row r="2075" customFormat="false" ht="15" hidden="false" customHeight="false" outlineLevel="0" collapsed="false">
      <c r="A2075" s="21"/>
      <c r="D2075" s="22"/>
      <c r="I2075" s="23" t="str">
        <f aca="false">IF(E2075="","",IFERROR(INDEX(Categories!$A$2:$A$200,MATCH(E2075,Categories!$B$2:$B$200,0)),"Unknown"))</f>
        <v/>
      </c>
      <c r="J2075" s="24" t="str">
        <f aca="false">IF(A2075="","",DATE(YEAR(A2075),MONTH(A2075),1))</f>
        <v/>
      </c>
      <c r="K2075" s="23" t="str">
        <f aca="false">IF(A2075="","",IF(G2075&lt;&gt;"",G2075,IFERROR(INDEX(Accounts!$D$2:$D$40,MATCH(B2075,Accounts!$A$2:$A$40,0)),"Household")))</f>
        <v/>
      </c>
      <c r="L2075" s="25" t="str">
        <f aca="false">IF(F2075="","",SUMIFS($D$2:$D$3001,$F$2:$F$3001,F2075))</f>
        <v/>
      </c>
      <c r="M2075" s="23" t="str">
        <f aca="false">IF(A2075="","",IF(E2075="","Uncategorized",IF(I2075="Unknown","Unknown category",IF(AND(I2075="Transfer",F2075=""),"Transfer needs ID",IF(AND(F2075&lt;&gt;"",ABS(N(L2075))&gt;0.009),"Unmatched transfer",IF(AND(LEFT(E2075,6)="Rental",K2075="Household"),"Rental row needs property",""))))))</f>
        <v/>
      </c>
    </row>
    <row r="2076" customFormat="false" ht="15" hidden="false" customHeight="false" outlineLevel="0" collapsed="false">
      <c r="A2076" s="21"/>
      <c r="D2076" s="22"/>
      <c r="I2076" s="23" t="str">
        <f aca="false">IF(E2076="","",IFERROR(INDEX(Categories!$A$2:$A$200,MATCH(E2076,Categories!$B$2:$B$200,0)),"Unknown"))</f>
        <v/>
      </c>
      <c r="J2076" s="24" t="str">
        <f aca="false">IF(A2076="","",DATE(YEAR(A2076),MONTH(A2076),1))</f>
        <v/>
      </c>
      <c r="K2076" s="23" t="str">
        <f aca="false">IF(A2076="","",IF(G2076&lt;&gt;"",G2076,IFERROR(INDEX(Accounts!$D$2:$D$40,MATCH(B2076,Accounts!$A$2:$A$40,0)),"Household")))</f>
        <v/>
      </c>
      <c r="L2076" s="25" t="str">
        <f aca="false">IF(F2076="","",SUMIFS($D$2:$D$3001,$F$2:$F$3001,F2076))</f>
        <v/>
      </c>
      <c r="M2076" s="23" t="str">
        <f aca="false">IF(A2076="","",IF(E2076="","Uncategorized",IF(I2076="Unknown","Unknown category",IF(AND(I2076="Transfer",F2076=""),"Transfer needs ID",IF(AND(F2076&lt;&gt;"",ABS(N(L2076))&gt;0.009),"Unmatched transfer",IF(AND(LEFT(E2076,6)="Rental",K2076="Household"),"Rental row needs property",""))))))</f>
        <v/>
      </c>
    </row>
    <row r="2077" customFormat="false" ht="15" hidden="false" customHeight="false" outlineLevel="0" collapsed="false">
      <c r="A2077" s="21"/>
      <c r="D2077" s="22"/>
      <c r="I2077" s="23" t="str">
        <f aca="false">IF(E2077="","",IFERROR(INDEX(Categories!$A$2:$A$200,MATCH(E2077,Categories!$B$2:$B$200,0)),"Unknown"))</f>
        <v/>
      </c>
      <c r="J2077" s="24" t="str">
        <f aca="false">IF(A2077="","",DATE(YEAR(A2077),MONTH(A2077),1))</f>
        <v/>
      </c>
      <c r="K2077" s="23" t="str">
        <f aca="false">IF(A2077="","",IF(G2077&lt;&gt;"",G2077,IFERROR(INDEX(Accounts!$D$2:$D$40,MATCH(B2077,Accounts!$A$2:$A$40,0)),"Household")))</f>
        <v/>
      </c>
      <c r="L2077" s="25" t="str">
        <f aca="false">IF(F2077="","",SUMIFS($D$2:$D$3001,$F$2:$F$3001,F2077))</f>
        <v/>
      </c>
      <c r="M2077" s="23" t="str">
        <f aca="false">IF(A2077="","",IF(E2077="","Uncategorized",IF(I2077="Unknown","Unknown category",IF(AND(I2077="Transfer",F2077=""),"Transfer needs ID",IF(AND(F2077&lt;&gt;"",ABS(N(L2077))&gt;0.009),"Unmatched transfer",IF(AND(LEFT(E2077,6)="Rental",K2077="Household"),"Rental row needs property",""))))))</f>
        <v/>
      </c>
    </row>
    <row r="2078" customFormat="false" ht="15" hidden="false" customHeight="false" outlineLevel="0" collapsed="false">
      <c r="A2078" s="21"/>
      <c r="D2078" s="22"/>
      <c r="I2078" s="23" t="str">
        <f aca="false">IF(E2078="","",IFERROR(INDEX(Categories!$A$2:$A$200,MATCH(E2078,Categories!$B$2:$B$200,0)),"Unknown"))</f>
        <v/>
      </c>
      <c r="J2078" s="24" t="str">
        <f aca="false">IF(A2078="","",DATE(YEAR(A2078),MONTH(A2078),1))</f>
        <v/>
      </c>
      <c r="K2078" s="23" t="str">
        <f aca="false">IF(A2078="","",IF(G2078&lt;&gt;"",G2078,IFERROR(INDEX(Accounts!$D$2:$D$40,MATCH(B2078,Accounts!$A$2:$A$40,0)),"Household")))</f>
        <v/>
      </c>
      <c r="L2078" s="25" t="str">
        <f aca="false">IF(F2078="","",SUMIFS($D$2:$D$3001,$F$2:$F$3001,F2078))</f>
        <v/>
      </c>
      <c r="M2078" s="23" t="str">
        <f aca="false">IF(A2078="","",IF(E2078="","Uncategorized",IF(I2078="Unknown","Unknown category",IF(AND(I2078="Transfer",F2078=""),"Transfer needs ID",IF(AND(F2078&lt;&gt;"",ABS(N(L2078))&gt;0.009),"Unmatched transfer",IF(AND(LEFT(E2078,6)="Rental",K2078="Household"),"Rental row needs property",""))))))</f>
        <v/>
      </c>
    </row>
    <row r="2079" customFormat="false" ht="15" hidden="false" customHeight="false" outlineLevel="0" collapsed="false">
      <c r="A2079" s="21"/>
      <c r="D2079" s="22"/>
      <c r="I2079" s="23" t="str">
        <f aca="false">IF(E2079="","",IFERROR(INDEX(Categories!$A$2:$A$200,MATCH(E2079,Categories!$B$2:$B$200,0)),"Unknown"))</f>
        <v/>
      </c>
      <c r="J2079" s="24" t="str">
        <f aca="false">IF(A2079="","",DATE(YEAR(A2079),MONTH(A2079),1))</f>
        <v/>
      </c>
      <c r="K2079" s="23" t="str">
        <f aca="false">IF(A2079="","",IF(G2079&lt;&gt;"",G2079,IFERROR(INDEX(Accounts!$D$2:$D$40,MATCH(B2079,Accounts!$A$2:$A$40,0)),"Household")))</f>
        <v/>
      </c>
      <c r="L2079" s="25" t="str">
        <f aca="false">IF(F2079="","",SUMIFS($D$2:$D$3001,$F$2:$F$3001,F2079))</f>
        <v/>
      </c>
      <c r="M2079" s="23" t="str">
        <f aca="false">IF(A2079="","",IF(E2079="","Uncategorized",IF(I2079="Unknown","Unknown category",IF(AND(I2079="Transfer",F2079=""),"Transfer needs ID",IF(AND(F2079&lt;&gt;"",ABS(N(L2079))&gt;0.009),"Unmatched transfer",IF(AND(LEFT(E2079,6)="Rental",K2079="Household"),"Rental row needs property",""))))))</f>
        <v/>
      </c>
    </row>
    <row r="2080" customFormat="false" ht="15" hidden="false" customHeight="false" outlineLevel="0" collapsed="false">
      <c r="A2080" s="21"/>
      <c r="D2080" s="22"/>
      <c r="I2080" s="23" t="str">
        <f aca="false">IF(E2080="","",IFERROR(INDEX(Categories!$A$2:$A$200,MATCH(E2080,Categories!$B$2:$B$200,0)),"Unknown"))</f>
        <v/>
      </c>
      <c r="J2080" s="24" t="str">
        <f aca="false">IF(A2080="","",DATE(YEAR(A2080),MONTH(A2080),1))</f>
        <v/>
      </c>
      <c r="K2080" s="23" t="str">
        <f aca="false">IF(A2080="","",IF(G2080&lt;&gt;"",G2080,IFERROR(INDEX(Accounts!$D$2:$D$40,MATCH(B2080,Accounts!$A$2:$A$40,0)),"Household")))</f>
        <v/>
      </c>
      <c r="L2080" s="25" t="str">
        <f aca="false">IF(F2080="","",SUMIFS($D$2:$D$3001,$F$2:$F$3001,F2080))</f>
        <v/>
      </c>
      <c r="M2080" s="23" t="str">
        <f aca="false">IF(A2080="","",IF(E2080="","Uncategorized",IF(I2080="Unknown","Unknown category",IF(AND(I2080="Transfer",F2080=""),"Transfer needs ID",IF(AND(F2080&lt;&gt;"",ABS(N(L2080))&gt;0.009),"Unmatched transfer",IF(AND(LEFT(E2080,6)="Rental",K2080="Household"),"Rental row needs property",""))))))</f>
        <v/>
      </c>
    </row>
    <row r="2081" customFormat="false" ht="15" hidden="false" customHeight="false" outlineLevel="0" collapsed="false">
      <c r="A2081" s="21"/>
      <c r="D2081" s="22"/>
      <c r="I2081" s="23" t="str">
        <f aca="false">IF(E2081="","",IFERROR(INDEX(Categories!$A$2:$A$200,MATCH(E2081,Categories!$B$2:$B$200,0)),"Unknown"))</f>
        <v/>
      </c>
      <c r="J2081" s="24" t="str">
        <f aca="false">IF(A2081="","",DATE(YEAR(A2081),MONTH(A2081),1))</f>
        <v/>
      </c>
      <c r="K2081" s="23" t="str">
        <f aca="false">IF(A2081="","",IF(G2081&lt;&gt;"",G2081,IFERROR(INDEX(Accounts!$D$2:$D$40,MATCH(B2081,Accounts!$A$2:$A$40,0)),"Household")))</f>
        <v/>
      </c>
      <c r="L2081" s="25" t="str">
        <f aca="false">IF(F2081="","",SUMIFS($D$2:$D$3001,$F$2:$F$3001,F2081))</f>
        <v/>
      </c>
      <c r="M2081" s="23" t="str">
        <f aca="false">IF(A2081="","",IF(E2081="","Uncategorized",IF(I2081="Unknown","Unknown category",IF(AND(I2081="Transfer",F2081=""),"Transfer needs ID",IF(AND(F2081&lt;&gt;"",ABS(N(L2081))&gt;0.009),"Unmatched transfer",IF(AND(LEFT(E2081,6)="Rental",K2081="Household"),"Rental row needs property",""))))))</f>
        <v/>
      </c>
    </row>
    <row r="2082" customFormat="false" ht="15" hidden="false" customHeight="false" outlineLevel="0" collapsed="false">
      <c r="A2082" s="21"/>
      <c r="D2082" s="22"/>
      <c r="I2082" s="23" t="str">
        <f aca="false">IF(E2082="","",IFERROR(INDEX(Categories!$A$2:$A$200,MATCH(E2082,Categories!$B$2:$B$200,0)),"Unknown"))</f>
        <v/>
      </c>
      <c r="J2082" s="24" t="str">
        <f aca="false">IF(A2082="","",DATE(YEAR(A2082),MONTH(A2082),1))</f>
        <v/>
      </c>
      <c r="K2082" s="23" t="str">
        <f aca="false">IF(A2082="","",IF(G2082&lt;&gt;"",G2082,IFERROR(INDEX(Accounts!$D$2:$D$40,MATCH(B2082,Accounts!$A$2:$A$40,0)),"Household")))</f>
        <v/>
      </c>
      <c r="L2082" s="25" t="str">
        <f aca="false">IF(F2082="","",SUMIFS($D$2:$D$3001,$F$2:$F$3001,F2082))</f>
        <v/>
      </c>
      <c r="M2082" s="23" t="str">
        <f aca="false">IF(A2082="","",IF(E2082="","Uncategorized",IF(I2082="Unknown","Unknown category",IF(AND(I2082="Transfer",F2082=""),"Transfer needs ID",IF(AND(F2082&lt;&gt;"",ABS(N(L2082))&gt;0.009),"Unmatched transfer",IF(AND(LEFT(E2082,6)="Rental",K2082="Household"),"Rental row needs property",""))))))</f>
        <v/>
      </c>
    </row>
    <row r="2083" customFormat="false" ht="15" hidden="false" customHeight="false" outlineLevel="0" collapsed="false">
      <c r="A2083" s="21"/>
      <c r="D2083" s="22"/>
      <c r="I2083" s="23" t="str">
        <f aca="false">IF(E2083="","",IFERROR(INDEX(Categories!$A$2:$A$200,MATCH(E2083,Categories!$B$2:$B$200,0)),"Unknown"))</f>
        <v/>
      </c>
      <c r="J2083" s="24" t="str">
        <f aca="false">IF(A2083="","",DATE(YEAR(A2083),MONTH(A2083),1))</f>
        <v/>
      </c>
      <c r="K2083" s="23" t="str">
        <f aca="false">IF(A2083="","",IF(G2083&lt;&gt;"",G2083,IFERROR(INDEX(Accounts!$D$2:$D$40,MATCH(B2083,Accounts!$A$2:$A$40,0)),"Household")))</f>
        <v/>
      </c>
      <c r="L2083" s="25" t="str">
        <f aca="false">IF(F2083="","",SUMIFS($D$2:$D$3001,$F$2:$F$3001,F2083))</f>
        <v/>
      </c>
      <c r="M2083" s="23" t="str">
        <f aca="false">IF(A2083="","",IF(E2083="","Uncategorized",IF(I2083="Unknown","Unknown category",IF(AND(I2083="Transfer",F2083=""),"Transfer needs ID",IF(AND(F2083&lt;&gt;"",ABS(N(L2083))&gt;0.009),"Unmatched transfer",IF(AND(LEFT(E2083,6)="Rental",K2083="Household"),"Rental row needs property",""))))))</f>
        <v/>
      </c>
    </row>
    <row r="2084" customFormat="false" ht="15" hidden="false" customHeight="false" outlineLevel="0" collapsed="false">
      <c r="A2084" s="21"/>
      <c r="D2084" s="22"/>
      <c r="I2084" s="23" t="str">
        <f aca="false">IF(E2084="","",IFERROR(INDEX(Categories!$A$2:$A$200,MATCH(E2084,Categories!$B$2:$B$200,0)),"Unknown"))</f>
        <v/>
      </c>
      <c r="J2084" s="24" t="str">
        <f aca="false">IF(A2084="","",DATE(YEAR(A2084),MONTH(A2084),1))</f>
        <v/>
      </c>
      <c r="K2084" s="23" t="str">
        <f aca="false">IF(A2084="","",IF(G2084&lt;&gt;"",G2084,IFERROR(INDEX(Accounts!$D$2:$D$40,MATCH(B2084,Accounts!$A$2:$A$40,0)),"Household")))</f>
        <v/>
      </c>
      <c r="L2084" s="25" t="str">
        <f aca="false">IF(F2084="","",SUMIFS($D$2:$D$3001,$F$2:$F$3001,F2084))</f>
        <v/>
      </c>
      <c r="M2084" s="23" t="str">
        <f aca="false">IF(A2084="","",IF(E2084="","Uncategorized",IF(I2084="Unknown","Unknown category",IF(AND(I2084="Transfer",F2084=""),"Transfer needs ID",IF(AND(F2084&lt;&gt;"",ABS(N(L2084))&gt;0.009),"Unmatched transfer",IF(AND(LEFT(E2084,6)="Rental",K2084="Household"),"Rental row needs property",""))))))</f>
        <v/>
      </c>
    </row>
    <row r="2085" customFormat="false" ht="15" hidden="false" customHeight="false" outlineLevel="0" collapsed="false">
      <c r="A2085" s="21"/>
      <c r="D2085" s="22"/>
      <c r="I2085" s="23" t="str">
        <f aca="false">IF(E2085="","",IFERROR(INDEX(Categories!$A$2:$A$200,MATCH(E2085,Categories!$B$2:$B$200,0)),"Unknown"))</f>
        <v/>
      </c>
      <c r="J2085" s="24" t="str">
        <f aca="false">IF(A2085="","",DATE(YEAR(A2085),MONTH(A2085),1))</f>
        <v/>
      </c>
      <c r="K2085" s="23" t="str">
        <f aca="false">IF(A2085="","",IF(G2085&lt;&gt;"",G2085,IFERROR(INDEX(Accounts!$D$2:$D$40,MATCH(B2085,Accounts!$A$2:$A$40,0)),"Household")))</f>
        <v/>
      </c>
      <c r="L2085" s="25" t="str">
        <f aca="false">IF(F2085="","",SUMIFS($D$2:$D$3001,$F$2:$F$3001,F2085))</f>
        <v/>
      </c>
      <c r="M2085" s="23" t="str">
        <f aca="false">IF(A2085="","",IF(E2085="","Uncategorized",IF(I2085="Unknown","Unknown category",IF(AND(I2085="Transfer",F2085=""),"Transfer needs ID",IF(AND(F2085&lt;&gt;"",ABS(N(L2085))&gt;0.009),"Unmatched transfer",IF(AND(LEFT(E2085,6)="Rental",K2085="Household"),"Rental row needs property",""))))))</f>
        <v/>
      </c>
    </row>
    <row r="2086" customFormat="false" ht="15" hidden="false" customHeight="false" outlineLevel="0" collapsed="false">
      <c r="A2086" s="21"/>
      <c r="D2086" s="22"/>
      <c r="I2086" s="23" t="str">
        <f aca="false">IF(E2086="","",IFERROR(INDEX(Categories!$A$2:$A$200,MATCH(E2086,Categories!$B$2:$B$200,0)),"Unknown"))</f>
        <v/>
      </c>
      <c r="J2086" s="24" t="str">
        <f aca="false">IF(A2086="","",DATE(YEAR(A2086),MONTH(A2086),1))</f>
        <v/>
      </c>
      <c r="K2086" s="23" t="str">
        <f aca="false">IF(A2086="","",IF(G2086&lt;&gt;"",G2086,IFERROR(INDEX(Accounts!$D$2:$D$40,MATCH(B2086,Accounts!$A$2:$A$40,0)),"Household")))</f>
        <v/>
      </c>
      <c r="L2086" s="25" t="str">
        <f aca="false">IF(F2086="","",SUMIFS($D$2:$D$3001,$F$2:$F$3001,F2086))</f>
        <v/>
      </c>
      <c r="M2086" s="23" t="str">
        <f aca="false">IF(A2086="","",IF(E2086="","Uncategorized",IF(I2086="Unknown","Unknown category",IF(AND(I2086="Transfer",F2086=""),"Transfer needs ID",IF(AND(F2086&lt;&gt;"",ABS(N(L2086))&gt;0.009),"Unmatched transfer",IF(AND(LEFT(E2086,6)="Rental",K2086="Household"),"Rental row needs property",""))))))</f>
        <v/>
      </c>
    </row>
    <row r="2087" customFormat="false" ht="15" hidden="false" customHeight="false" outlineLevel="0" collapsed="false">
      <c r="A2087" s="21"/>
      <c r="D2087" s="22"/>
      <c r="I2087" s="23" t="str">
        <f aca="false">IF(E2087="","",IFERROR(INDEX(Categories!$A$2:$A$200,MATCH(E2087,Categories!$B$2:$B$200,0)),"Unknown"))</f>
        <v/>
      </c>
      <c r="J2087" s="24" t="str">
        <f aca="false">IF(A2087="","",DATE(YEAR(A2087),MONTH(A2087),1))</f>
        <v/>
      </c>
      <c r="K2087" s="23" t="str">
        <f aca="false">IF(A2087="","",IF(G2087&lt;&gt;"",G2087,IFERROR(INDEX(Accounts!$D$2:$D$40,MATCH(B2087,Accounts!$A$2:$A$40,0)),"Household")))</f>
        <v/>
      </c>
      <c r="L2087" s="25" t="str">
        <f aca="false">IF(F2087="","",SUMIFS($D$2:$D$3001,$F$2:$F$3001,F2087))</f>
        <v/>
      </c>
      <c r="M2087" s="23" t="str">
        <f aca="false">IF(A2087="","",IF(E2087="","Uncategorized",IF(I2087="Unknown","Unknown category",IF(AND(I2087="Transfer",F2087=""),"Transfer needs ID",IF(AND(F2087&lt;&gt;"",ABS(N(L2087))&gt;0.009),"Unmatched transfer",IF(AND(LEFT(E2087,6)="Rental",K2087="Household"),"Rental row needs property",""))))))</f>
        <v/>
      </c>
    </row>
    <row r="2088" customFormat="false" ht="15" hidden="false" customHeight="false" outlineLevel="0" collapsed="false">
      <c r="A2088" s="21"/>
      <c r="D2088" s="22"/>
      <c r="I2088" s="23" t="str">
        <f aca="false">IF(E2088="","",IFERROR(INDEX(Categories!$A$2:$A$200,MATCH(E2088,Categories!$B$2:$B$200,0)),"Unknown"))</f>
        <v/>
      </c>
      <c r="J2088" s="24" t="str">
        <f aca="false">IF(A2088="","",DATE(YEAR(A2088),MONTH(A2088),1))</f>
        <v/>
      </c>
      <c r="K2088" s="23" t="str">
        <f aca="false">IF(A2088="","",IF(G2088&lt;&gt;"",G2088,IFERROR(INDEX(Accounts!$D$2:$D$40,MATCH(B2088,Accounts!$A$2:$A$40,0)),"Household")))</f>
        <v/>
      </c>
      <c r="L2088" s="25" t="str">
        <f aca="false">IF(F2088="","",SUMIFS($D$2:$D$3001,$F$2:$F$3001,F2088))</f>
        <v/>
      </c>
      <c r="M2088" s="23" t="str">
        <f aca="false">IF(A2088="","",IF(E2088="","Uncategorized",IF(I2088="Unknown","Unknown category",IF(AND(I2088="Transfer",F2088=""),"Transfer needs ID",IF(AND(F2088&lt;&gt;"",ABS(N(L2088))&gt;0.009),"Unmatched transfer",IF(AND(LEFT(E2088,6)="Rental",K2088="Household"),"Rental row needs property",""))))))</f>
        <v/>
      </c>
    </row>
    <row r="2089" customFormat="false" ht="15" hidden="false" customHeight="false" outlineLevel="0" collapsed="false">
      <c r="A2089" s="21"/>
      <c r="D2089" s="22"/>
      <c r="I2089" s="23" t="str">
        <f aca="false">IF(E2089="","",IFERROR(INDEX(Categories!$A$2:$A$200,MATCH(E2089,Categories!$B$2:$B$200,0)),"Unknown"))</f>
        <v/>
      </c>
      <c r="J2089" s="24" t="str">
        <f aca="false">IF(A2089="","",DATE(YEAR(A2089),MONTH(A2089),1))</f>
        <v/>
      </c>
      <c r="K2089" s="23" t="str">
        <f aca="false">IF(A2089="","",IF(G2089&lt;&gt;"",G2089,IFERROR(INDEX(Accounts!$D$2:$D$40,MATCH(B2089,Accounts!$A$2:$A$40,0)),"Household")))</f>
        <v/>
      </c>
      <c r="L2089" s="25" t="str">
        <f aca="false">IF(F2089="","",SUMIFS($D$2:$D$3001,$F$2:$F$3001,F2089))</f>
        <v/>
      </c>
      <c r="M2089" s="23" t="str">
        <f aca="false">IF(A2089="","",IF(E2089="","Uncategorized",IF(I2089="Unknown","Unknown category",IF(AND(I2089="Transfer",F2089=""),"Transfer needs ID",IF(AND(F2089&lt;&gt;"",ABS(N(L2089))&gt;0.009),"Unmatched transfer",IF(AND(LEFT(E2089,6)="Rental",K2089="Household"),"Rental row needs property",""))))))</f>
        <v/>
      </c>
    </row>
    <row r="2090" customFormat="false" ht="15" hidden="false" customHeight="false" outlineLevel="0" collapsed="false">
      <c r="A2090" s="21"/>
      <c r="D2090" s="22"/>
      <c r="I2090" s="23" t="str">
        <f aca="false">IF(E2090="","",IFERROR(INDEX(Categories!$A$2:$A$200,MATCH(E2090,Categories!$B$2:$B$200,0)),"Unknown"))</f>
        <v/>
      </c>
      <c r="J2090" s="24" t="str">
        <f aca="false">IF(A2090="","",DATE(YEAR(A2090),MONTH(A2090),1))</f>
        <v/>
      </c>
      <c r="K2090" s="23" t="str">
        <f aca="false">IF(A2090="","",IF(G2090&lt;&gt;"",G2090,IFERROR(INDEX(Accounts!$D$2:$D$40,MATCH(B2090,Accounts!$A$2:$A$40,0)),"Household")))</f>
        <v/>
      </c>
      <c r="L2090" s="25" t="str">
        <f aca="false">IF(F2090="","",SUMIFS($D$2:$D$3001,$F$2:$F$3001,F2090))</f>
        <v/>
      </c>
      <c r="M2090" s="23" t="str">
        <f aca="false">IF(A2090="","",IF(E2090="","Uncategorized",IF(I2090="Unknown","Unknown category",IF(AND(I2090="Transfer",F2090=""),"Transfer needs ID",IF(AND(F2090&lt;&gt;"",ABS(N(L2090))&gt;0.009),"Unmatched transfer",IF(AND(LEFT(E2090,6)="Rental",K2090="Household"),"Rental row needs property",""))))))</f>
        <v/>
      </c>
    </row>
    <row r="2091" customFormat="false" ht="15" hidden="false" customHeight="false" outlineLevel="0" collapsed="false">
      <c r="A2091" s="21"/>
      <c r="D2091" s="22"/>
      <c r="I2091" s="23" t="str">
        <f aca="false">IF(E2091="","",IFERROR(INDEX(Categories!$A$2:$A$200,MATCH(E2091,Categories!$B$2:$B$200,0)),"Unknown"))</f>
        <v/>
      </c>
      <c r="J2091" s="24" t="str">
        <f aca="false">IF(A2091="","",DATE(YEAR(A2091),MONTH(A2091),1))</f>
        <v/>
      </c>
      <c r="K2091" s="23" t="str">
        <f aca="false">IF(A2091="","",IF(G2091&lt;&gt;"",G2091,IFERROR(INDEX(Accounts!$D$2:$D$40,MATCH(B2091,Accounts!$A$2:$A$40,0)),"Household")))</f>
        <v/>
      </c>
      <c r="L2091" s="25" t="str">
        <f aca="false">IF(F2091="","",SUMIFS($D$2:$D$3001,$F$2:$F$3001,F2091))</f>
        <v/>
      </c>
      <c r="M2091" s="23" t="str">
        <f aca="false">IF(A2091="","",IF(E2091="","Uncategorized",IF(I2091="Unknown","Unknown category",IF(AND(I2091="Transfer",F2091=""),"Transfer needs ID",IF(AND(F2091&lt;&gt;"",ABS(N(L2091))&gt;0.009),"Unmatched transfer",IF(AND(LEFT(E2091,6)="Rental",K2091="Household"),"Rental row needs property",""))))))</f>
        <v/>
      </c>
    </row>
    <row r="2092" customFormat="false" ht="15" hidden="false" customHeight="false" outlineLevel="0" collapsed="false">
      <c r="A2092" s="21"/>
      <c r="D2092" s="22"/>
      <c r="I2092" s="23" t="str">
        <f aca="false">IF(E2092="","",IFERROR(INDEX(Categories!$A$2:$A$200,MATCH(E2092,Categories!$B$2:$B$200,0)),"Unknown"))</f>
        <v/>
      </c>
      <c r="J2092" s="24" t="str">
        <f aca="false">IF(A2092="","",DATE(YEAR(A2092),MONTH(A2092),1))</f>
        <v/>
      </c>
      <c r="K2092" s="23" t="str">
        <f aca="false">IF(A2092="","",IF(G2092&lt;&gt;"",G2092,IFERROR(INDEX(Accounts!$D$2:$D$40,MATCH(B2092,Accounts!$A$2:$A$40,0)),"Household")))</f>
        <v/>
      </c>
      <c r="L2092" s="25" t="str">
        <f aca="false">IF(F2092="","",SUMIFS($D$2:$D$3001,$F$2:$F$3001,F2092))</f>
        <v/>
      </c>
      <c r="M2092" s="23" t="str">
        <f aca="false">IF(A2092="","",IF(E2092="","Uncategorized",IF(I2092="Unknown","Unknown category",IF(AND(I2092="Transfer",F2092=""),"Transfer needs ID",IF(AND(F2092&lt;&gt;"",ABS(N(L2092))&gt;0.009),"Unmatched transfer",IF(AND(LEFT(E2092,6)="Rental",K2092="Household"),"Rental row needs property",""))))))</f>
        <v/>
      </c>
    </row>
    <row r="2093" customFormat="false" ht="15" hidden="false" customHeight="false" outlineLevel="0" collapsed="false">
      <c r="A2093" s="21"/>
      <c r="D2093" s="22"/>
      <c r="I2093" s="23" t="str">
        <f aca="false">IF(E2093="","",IFERROR(INDEX(Categories!$A$2:$A$200,MATCH(E2093,Categories!$B$2:$B$200,0)),"Unknown"))</f>
        <v/>
      </c>
      <c r="J2093" s="24" t="str">
        <f aca="false">IF(A2093="","",DATE(YEAR(A2093),MONTH(A2093),1))</f>
        <v/>
      </c>
      <c r="K2093" s="23" t="str">
        <f aca="false">IF(A2093="","",IF(G2093&lt;&gt;"",G2093,IFERROR(INDEX(Accounts!$D$2:$D$40,MATCH(B2093,Accounts!$A$2:$A$40,0)),"Household")))</f>
        <v/>
      </c>
      <c r="L2093" s="25" t="str">
        <f aca="false">IF(F2093="","",SUMIFS($D$2:$D$3001,$F$2:$F$3001,F2093))</f>
        <v/>
      </c>
      <c r="M2093" s="23" t="str">
        <f aca="false">IF(A2093="","",IF(E2093="","Uncategorized",IF(I2093="Unknown","Unknown category",IF(AND(I2093="Transfer",F2093=""),"Transfer needs ID",IF(AND(F2093&lt;&gt;"",ABS(N(L2093))&gt;0.009),"Unmatched transfer",IF(AND(LEFT(E2093,6)="Rental",K2093="Household"),"Rental row needs property",""))))))</f>
        <v/>
      </c>
    </row>
    <row r="2094" customFormat="false" ht="15" hidden="false" customHeight="false" outlineLevel="0" collapsed="false">
      <c r="A2094" s="21"/>
      <c r="D2094" s="22"/>
      <c r="I2094" s="23" t="str">
        <f aca="false">IF(E2094="","",IFERROR(INDEX(Categories!$A$2:$A$200,MATCH(E2094,Categories!$B$2:$B$200,0)),"Unknown"))</f>
        <v/>
      </c>
      <c r="J2094" s="24" t="str">
        <f aca="false">IF(A2094="","",DATE(YEAR(A2094),MONTH(A2094),1))</f>
        <v/>
      </c>
      <c r="K2094" s="23" t="str">
        <f aca="false">IF(A2094="","",IF(G2094&lt;&gt;"",G2094,IFERROR(INDEX(Accounts!$D$2:$D$40,MATCH(B2094,Accounts!$A$2:$A$40,0)),"Household")))</f>
        <v/>
      </c>
      <c r="L2094" s="25" t="str">
        <f aca="false">IF(F2094="","",SUMIFS($D$2:$D$3001,$F$2:$F$3001,F2094))</f>
        <v/>
      </c>
      <c r="M2094" s="23" t="str">
        <f aca="false">IF(A2094="","",IF(E2094="","Uncategorized",IF(I2094="Unknown","Unknown category",IF(AND(I2094="Transfer",F2094=""),"Transfer needs ID",IF(AND(F2094&lt;&gt;"",ABS(N(L2094))&gt;0.009),"Unmatched transfer",IF(AND(LEFT(E2094,6)="Rental",K2094="Household"),"Rental row needs property",""))))))</f>
        <v/>
      </c>
    </row>
    <row r="2095" customFormat="false" ht="15" hidden="false" customHeight="false" outlineLevel="0" collapsed="false">
      <c r="A2095" s="21"/>
      <c r="D2095" s="22"/>
      <c r="I2095" s="23" t="str">
        <f aca="false">IF(E2095="","",IFERROR(INDEX(Categories!$A$2:$A$200,MATCH(E2095,Categories!$B$2:$B$200,0)),"Unknown"))</f>
        <v/>
      </c>
      <c r="J2095" s="24" t="str">
        <f aca="false">IF(A2095="","",DATE(YEAR(A2095),MONTH(A2095),1))</f>
        <v/>
      </c>
      <c r="K2095" s="23" t="str">
        <f aca="false">IF(A2095="","",IF(G2095&lt;&gt;"",G2095,IFERROR(INDEX(Accounts!$D$2:$D$40,MATCH(B2095,Accounts!$A$2:$A$40,0)),"Household")))</f>
        <v/>
      </c>
      <c r="L2095" s="25" t="str">
        <f aca="false">IF(F2095="","",SUMIFS($D$2:$D$3001,$F$2:$F$3001,F2095))</f>
        <v/>
      </c>
      <c r="M2095" s="23" t="str">
        <f aca="false">IF(A2095="","",IF(E2095="","Uncategorized",IF(I2095="Unknown","Unknown category",IF(AND(I2095="Transfer",F2095=""),"Transfer needs ID",IF(AND(F2095&lt;&gt;"",ABS(N(L2095))&gt;0.009),"Unmatched transfer",IF(AND(LEFT(E2095,6)="Rental",K2095="Household"),"Rental row needs property",""))))))</f>
        <v/>
      </c>
    </row>
    <row r="2096" customFormat="false" ht="15" hidden="false" customHeight="false" outlineLevel="0" collapsed="false">
      <c r="A2096" s="21"/>
      <c r="D2096" s="22"/>
      <c r="I2096" s="23" t="str">
        <f aca="false">IF(E2096="","",IFERROR(INDEX(Categories!$A$2:$A$200,MATCH(E2096,Categories!$B$2:$B$200,0)),"Unknown"))</f>
        <v/>
      </c>
      <c r="J2096" s="24" t="str">
        <f aca="false">IF(A2096="","",DATE(YEAR(A2096),MONTH(A2096),1))</f>
        <v/>
      </c>
      <c r="K2096" s="23" t="str">
        <f aca="false">IF(A2096="","",IF(G2096&lt;&gt;"",G2096,IFERROR(INDEX(Accounts!$D$2:$D$40,MATCH(B2096,Accounts!$A$2:$A$40,0)),"Household")))</f>
        <v/>
      </c>
      <c r="L2096" s="25" t="str">
        <f aca="false">IF(F2096="","",SUMIFS($D$2:$D$3001,$F$2:$F$3001,F2096))</f>
        <v/>
      </c>
      <c r="M2096" s="23" t="str">
        <f aca="false">IF(A2096="","",IF(E2096="","Uncategorized",IF(I2096="Unknown","Unknown category",IF(AND(I2096="Transfer",F2096=""),"Transfer needs ID",IF(AND(F2096&lt;&gt;"",ABS(N(L2096))&gt;0.009),"Unmatched transfer",IF(AND(LEFT(E2096,6)="Rental",K2096="Household"),"Rental row needs property",""))))))</f>
        <v/>
      </c>
    </row>
    <row r="2097" customFormat="false" ht="15" hidden="false" customHeight="false" outlineLevel="0" collapsed="false">
      <c r="A2097" s="21"/>
      <c r="D2097" s="22"/>
      <c r="I2097" s="23" t="str">
        <f aca="false">IF(E2097="","",IFERROR(INDEX(Categories!$A$2:$A$200,MATCH(E2097,Categories!$B$2:$B$200,0)),"Unknown"))</f>
        <v/>
      </c>
      <c r="J2097" s="24" t="str">
        <f aca="false">IF(A2097="","",DATE(YEAR(A2097),MONTH(A2097),1))</f>
        <v/>
      </c>
      <c r="K2097" s="23" t="str">
        <f aca="false">IF(A2097="","",IF(G2097&lt;&gt;"",G2097,IFERROR(INDEX(Accounts!$D$2:$D$40,MATCH(B2097,Accounts!$A$2:$A$40,0)),"Household")))</f>
        <v/>
      </c>
      <c r="L2097" s="25" t="str">
        <f aca="false">IF(F2097="","",SUMIFS($D$2:$D$3001,$F$2:$F$3001,F2097))</f>
        <v/>
      </c>
      <c r="M2097" s="23" t="str">
        <f aca="false">IF(A2097="","",IF(E2097="","Uncategorized",IF(I2097="Unknown","Unknown category",IF(AND(I2097="Transfer",F2097=""),"Transfer needs ID",IF(AND(F2097&lt;&gt;"",ABS(N(L2097))&gt;0.009),"Unmatched transfer",IF(AND(LEFT(E2097,6)="Rental",K2097="Household"),"Rental row needs property",""))))))</f>
        <v/>
      </c>
    </row>
    <row r="2098" customFormat="false" ht="15" hidden="false" customHeight="false" outlineLevel="0" collapsed="false">
      <c r="A2098" s="21"/>
      <c r="D2098" s="22"/>
      <c r="I2098" s="23" t="str">
        <f aca="false">IF(E2098="","",IFERROR(INDEX(Categories!$A$2:$A$200,MATCH(E2098,Categories!$B$2:$B$200,0)),"Unknown"))</f>
        <v/>
      </c>
      <c r="J2098" s="24" t="str">
        <f aca="false">IF(A2098="","",DATE(YEAR(A2098),MONTH(A2098),1))</f>
        <v/>
      </c>
      <c r="K2098" s="23" t="str">
        <f aca="false">IF(A2098="","",IF(G2098&lt;&gt;"",G2098,IFERROR(INDEX(Accounts!$D$2:$D$40,MATCH(B2098,Accounts!$A$2:$A$40,0)),"Household")))</f>
        <v/>
      </c>
      <c r="L2098" s="25" t="str">
        <f aca="false">IF(F2098="","",SUMIFS($D$2:$D$3001,$F$2:$F$3001,F2098))</f>
        <v/>
      </c>
      <c r="M2098" s="23" t="str">
        <f aca="false">IF(A2098="","",IF(E2098="","Uncategorized",IF(I2098="Unknown","Unknown category",IF(AND(I2098="Transfer",F2098=""),"Transfer needs ID",IF(AND(F2098&lt;&gt;"",ABS(N(L2098))&gt;0.009),"Unmatched transfer",IF(AND(LEFT(E2098,6)="Rental",K2098="Household"),"Rental row needs property",""))))))</f>
        <v/>
      </c>
    </row>
    <row r="2099" customFormat="false" ht="15" hidden="false" customHeight="false" outlineLevel="0" collapsed="false">
      <c r="A2099" s="21"/>
      <c r="D2099" s="22"/>
      <c r="I2099" s="23" t="str">
        <f aca="false">IF(E2099="","",IFERROR(INDEX(Categories!$A$2:$A$200,MATCH(E2099,Categories!$B$2:$B$200,0)),"Unknown"))</f>
        <v/>
      </c>
      <c r="J2099" s="24" t="str">
        <f aca="false">IF(A2099="","",DATE(YEAR(A2099),MONTH(A2099),1))</f>
        <v/>
      </c>
      <c r="K2099" s="23" t="str">
        <f aca="false">IF(A2099="","",IF(G2099&lt;&gt;"",G2099,IFERROR(INDEX(Accounts!$D$2:$D$40,MATCH(B2099,Accounts!$A$2:$A$40,0)),"Household")))</f>
        <v/>
      </c>
      <c r="L2099" s="25" t="str">
        <f aca="false">IF(F2099="","",SUMIFS($D$2:$D$3001,$F$2:$F$3001,F2099))</f>
        <v/>
      </c>
      <c r="M2099" s="23" t="str">
        <f aca="false">IF(A2099="","",IF(E2099="","Uncategorized",IF(I2099="Unknown","Unknown category",IF(AND(I2099="Transfer",F2099=""),"Transfer needs ID",IF(AND(F2099&lt;&gt;"",ABS(N(L2099))&gt;0.009),"Unmatched transfer",IF(AND(LEFT(E2099,6)="Rental",K2099="Household"),"Rental row needs property",""))))))</f>
        <v/>
      </c>
    </row>
    <row r="2100" customFormat="false" ht="15" hidden="false" customHeight="false" outlineLevel="0" collapsed="false">
      <c r="A2100" s="21"/>
      <c r="D2100" s="22"/>
      <c r="I2100" s="23" t="str">
        <f aca="false">IF(E2100="","",IFERROR(INDEX(Categories!$A$2:$A$200,MATCH(E2100,Categories!$B$2:$B$200,0)),"Unknown"))</f>
        <v/>
      </c>
      <c r="J2100" s="24" t="str">
        <f aca="false">IF(A2100="","",DATE(YEAR(A2100),MONTH(A2100),1))</f>
        <v/>
      </c>
      <c r="K2100" s="23" t="str">
        <f aca="false">IF(A2100="","",IF(G2100&lt;&gt;"",G2100,IFERROR(INDEX(Accounts!$D$2:$D$40,MATCH(B2100,Accounts!$A$2:$A$40,0)),"Household")))</f>
        <v/>
      </c>
      <c r="L2100" s="25" t="str">
        <f aca="false">IF(F2100="","",SUMIFS($D$2:$D$3001,$F$2:$F$3001,F2100))</f>
        <v/>
      </c>
      <c r="M2100" s="23" t="str">
        <f aca="false">IF(A2100="","",IF(E2100="","Uncategorized",IF(I2100="Unknown","Unknown category",IF(AND(I2100="Transfer",F2100=""),"Transfer needs ID",IF(AND(F2100&lt;&gt;"",ABS(N(L2100))&gt;0.009),"Unmatched transfer",IF(AND(LEFT(E2100,6)="Rental",K2100="Household"),"Rental row needs property",""))))))</f>
        <v/>
      </c>
    </row>
    <row r="2101" customFormat="false" ht="15" hidden="false" customHeight="false" outlineLevel="0" collapsed="false">
      <c r="A2101" s="21"/>
      <c r="D2101" s="22"/>
      <c r="I2101" s="23" t="str">
        <f aca="false">IF(E2101="","",IFERROR(INDEX(Categories!$A$2:$A$200,MATCH(E2101,Categories!$B$2:$B$200,0)),"Unknown"))</f>
        <v/>
      </c>
      <c r="J2101" s="24" t="str">
        <f aca="false">IF(A2101="","",DATE(YEAR(A2101),MONTH(A2101),1))</f>
        <v/>
      </c>
      <c r="K2101" s="23" t="str">
        <f aca="false">IF(A2101="","",IF(G2101&lt;&gt;"",G2101,IFERROR(INDEX(Accounts!$D$2:$D$40,MATCH(B2101,Accounts!$A$2:$A$40,0)),"Household")))</f>
        <v/>
      </c>
      <c r="L2101" s="25" t="str">
        <f aca="false">IF(F2101="","",SUMIFS($D$2:$D$3001,$F$2:$F$3001,F2101))</f>
        <v/>
      </c>
      <c r="M2101" s="23" t="str">
        <f aca="false">IF(A2101="","",IF(E2101="","Uncategorized",IF(I2101="Unknown","Unknown category",IF(AND(I2101="Transfer",F2101=""),"Transfer needs ID",IF(AND(F2101&lt;&gt;"",ABS(N(L2101))&gt;0.009),"Unmatched transfer",IF(AND(LEFT(E2101,6)="Rental",K2101="Household"),"Rental row needs property",""))))))</f>
        <v/>
      </c>
    </row>
    <row r="2102" customFormat="false" ht="15" hidden="false" customHeight="false" outlineLevel="0" collapsed="false">
      <c r="A2102" s="21"/>
      <c r="D2102" s="22"/>
      <c r="I2102" s="23" t="str">
        <f aca="false">IF(E2102="","",IFERROR(INDEX(Categories!$A$2:$A$200,MATCH(E2102,Categories!$B$2:$B$200,0)),"Unknown"))</f>
        <v/>
      </c>
      <c r="J2102" s="24" t="str">
        <f aca="false">IF(A2102="","",DATE(YEAR(A2102),MONTH(A2102),1))</f>
        <v/>
      </c>
      <c r="K2102" s="23" t="str">
        <f aca="false">IF(A2102="","",IF(G2102&lt;&gt;"",G2102,IFERROR(INDEX(Accounts!$D$2:$D$40,MATCH(B2102,Accounts!$A$2:$A$40,0)),"Household")))</f>
        <v/>
      </c>
      <c r="L2102" s="25" t="str">
        <f aca="false">IF(F2102="","",SUMIFS($D$2:$D$3001,$F$2:$F$3001,F2102))</f>
        <v/>
      </c>
      <c r="M2102" s="23" t="str">
        <f aca="false">IF(A2102="","",IF(E2102="","Uncategorized",IF(I2102="Unknown","Unknown category",IF(AND(I2102="Transfer",F2102=""),"Transfer needs ID",IF(AND(F2102&lt;&gt;"",ABS(N(L2102))&gt;0.009),"Unmatched transfer",IF(AND(LEFT(E2102,6)="Rental",K2102="Household"),"Rental row needs property",""))))))</f>
        <v/>
      </c>
    </row>
    <row r="2103" customFormat="false" ht="15" hidden="false" customHeight="false" outlineLevel="0" collapsed="false">
      <c r="A2103" s="21"/>
      <c r="D2103" s="22"/>
      <c r="I2103" s="23" t="str">
        <f aca="false">IF(E2103="","",IFERROR(INDEX(Categories!$A$2:$A$200,MATCH(E2103,Categories!$B$2:$B$200,0)),"Unknown"))</f>
        <v/>
      </c>
      <c r="J2103" s="24" t="str">
        <f aca="false">IF(A2103="","",DATE(YEAR(A2103),MONTH(A2103),1))</f>
        <v/>
      </c>
      <c r="K2103" s="23" t="str">
        <f aca="false">IF(A2103="","",IF(G2103&lt;&gt;"",G2103,IFERROR(INDEX(Accounts!$D$2:$D$40,MATCH(B2103,Accounts!$A$2:$A$40,0)),"Household")))</f>
        <v/>
      </c>
      <c r="L2103" s="25" t="str">
        <f aca="false">IF(F2103="","",SUMIFS($D$2:$D$3001,$F$2:$F$3001,F2103))</f>
        <v/>
      </c>
      <c r="M2103" s="23" t="str">
        <f aca="false">IF(A2103="","",IF(E2103="","Uncategorized",IF(I2103="Unknown","Unknown category",IF(AND(I2103="Transfer",F2103=""),"Transfer needs ID",IF(AND(F2103&lt;&gt;"",ABS(N(L2103))&gt;0.009),"Unmatched transfer",IF(AND(LEFT(E2103,6)="Rental",K2103="Household"),"Rental row needs property",""))))))</f>
        <v/>
      </c>
    </row>
    <row r="2104" customFormat="false" ht="15" hidden="false" customHeight="false" outlineLevel="0" collapsed="false">
      <c r="A2104" s="21"/>
      <c r="D2104" s="22"/>
      <c r="I2104" s="23" t="str">
        <f aca="false">IF(E2104="","",IFERROR(INDEX(Categories!$A$2:$A$200,MATCH(E2104,Categories!$B$2:$B$200,0)),"Unknown"))</f>
        <v/>
      </c>
      <c r="J2104" s="24" t="str">
        <f aca="false">IF(A2104="","",DATE(YEAR(A2104),MONTH(A2104),1))</f>
        <v/>
      </c>
      <c r="K2104" s="23" t="str">
        <f aca="false">IF(A2104="","",IF(G2104&lt;&gt;"",G2104,IFERROR(INDEX(Accounts!$D$2:$D$40,MATCH(B2104,Accounts!$A$2:$A$40,0)),"Household")))</f>
        <v/>
      </c>
      <c r="L2104" s="25" t="str">
        <f aca="false">IF(F2104="","",SUMIFS($D$2:$D$3001,$F$2:$F$3001,F2104))</f>
        <v/>
      </c>
      <c r="M2104" s="23" t="str">
        <f aca="false">IF(A2104="","",IF(E2104="","Uncategorized",IF(I2104="Unknown","Unknown category",IF(AND(I2104="Transfer",F2104=""),"Transfer needs ID",IF(AND(F2104&lt;&gt;"",ABS(N(L2104))&gt;0.009),"Unmatched transfer",IF(AND(LEFT(E2104,6)="Rental",K2104="Household"),"Rental row needs property",""))))))</f>
        <v/>
      </c>
    </row>
    <row r="2105" customFormat="false" ht="15" hidden="false" customHeight="false" outlineLevel="0" collapsed="false">
      <c r="A2105" s="21"/>
      <c r="D2105" s="22"/>
      <c r="I2105" s="23" t="str">
        <f aca="false">IF(E2105="","",IFERROR(INDEX(Categories!$A$2:$A$200,MATCH(E2105,Categories!$B$2:$B$200,0)),"Unknown"))</f>
        <v/>
      </c>
      <c r="J2105" s="24" t="str">
        <f aca="false">IF(A2105="","",DATE(YEAR(A2105),MONTH(A2105),1))</f>
        <v/>
      </c>
      <c r="K2105" s="23" t="str">
        <f aca="false">IF(A2105="","",IF(G2105&lt;&gt;"",G2105,IFERROR(INDEX(Accounts!$D$2:$D$40,MATCH(B2105,Accounts!$A$2:$A$40,0)),"Household")))</f>
        <v/>
      </c>
      <c r="L2105" s="25" t="str">
        <f aca="false">IF(F2105="","",SUMIFS($D$2:$D$3001,$F$2:$F$3001,F2105))</f>
        <v/>
      </c>
      <c r="M2105" s="23" t="str">
        <f aca="false">IF(A2105="","",IF(E2105="","Uncategorized",IF(I2105="Unknown","Unknown category",IF(AND(I2105="Transfer",F2105=""),"Transfer needs ID",IF(AND(F2105&lt;&gt;"",ABS(N(L2105))&gt;0.009),"Unmatched transfer",IF(AND(LEFT(E2105,6)="Rental",K2105="Household"),"Rental row needs property",""))))))</f>
        <v/>
      </c>
    </row>
    <row r="2106" customFormat="false" ht="15" hidden="false" customHeight="false" outlineLevel="0" collapsed="false">
      <c r="A2106" s="21"/>
      <c r="D2106" s="22"/>
      <c r="I2106" s="23" t="str">
        <f aca="false">IF(E2106="","",IFERROR(INDEX(Categories!$A$2:$A$200,MATCH(E2106,Categories!$B$2:$B$200,0)),"Unknown"))</f>
        <v/>
      </c>
      <c r="J2106" s="24" t="str">
        <f aca="false">IF(A2106="","",DATE(YEAR(A2106),MONTH(A2106),1))</f>
        <v/>
      </c>
      <c r="K2106" s="23" t="str">
        <f aca="false">IF(A2106="","",IF(G2106&lt;&gt;"",G2106,IFERROR(INDEX(Accounts!$D$2:$D$40,MATCH(B2106,Accounts!$A$2:$A$40,0)),"Household")))</f>
        <v/>
      </c>
      <c r="L2106" s="25" t="str">
        <f aca="false">IF(F2106="","",SUMIFS($D$2:$D$3001,$F$2:$F$3001,F2106))</f>
        <v/>
      </c>
      <c r="M2106" s="23" t="str">
        <f aca="false">IF(A2106="","",IF(E2106="","Uncategorized",IF(I2106="Unknown","Unknown category",IF(AND(I2106="Transfer",F2106=""),"Transfer needs ID",IF(AND(F2106&lt;&gt;"",ABS(N(L2106))&gt;0.009),"Unmatched transfer",IF(AND(LEFT(E2106,6)="Rental",K2106="Household"),"Rental row needs property",""))))))</f>
        <v/>
      </c>
    </row>
    <row r="2107" customFormat="false" ht="15" hidden="false" customHeight="false" outlineLevel="0" collapsed="false">
      <c r="A2107" s="21"/>
      <c r="D2107" s="22"/>
      <c r="I2107" s="23" t="str">
        <f aca="false">IF(E2107="","",IFERROR(INDEX(Categories!$A$2:$A$200,MATCH(E2107,Categories!$B$2:$B$200,0)),"Unknown"))</f>
        <v/>
      </c>
      <c r="J2107" s="24" t="str">
        <f aca="false">IF(A2107="","",DATE(YEAR(A2107),MONTH(A2107),1))</f>
        <v/>
      </c>
      <c r="K2107" s="23" t="str">
        <f aca="false">IF(A2107="","",IF(G2107&lt;&gt;"",G2107,IFERROR(INDEX(Accounts!$D$2:$D$40,MATCH(B2107,Accounts!$A$2:$A$40,0)),"Household")))</f>
        <v/>
      </c>
      <c r="L2107" s="25" t="str">
        <f aca="false">IF(F2107="","",SUMIFS($D$2:$D$3001,$F$2:$F$3001,F2107))</f>
        <v/>
      </c>
      <c r="M2107" s="23" t="str">
        <f aca="false">IF(A2107="","",IF(E2107="","Uncategorized",IF(I2107="Unknown","Unknown category",IF(AND(I2107="Transfer",F2107=""),"Transfer needs ID",IF(AND(F2107&lt;&gt;"",ABS(N(L2107))&gt;0.009),"Unmatched transfer",IF(AND(LEFT(E2107,6)="Rental",K2107="Household"),"Rental row needs property",""))))))</f>
        <v/>
      </c>
    </row>
    <row r="2108" customFormat="false" ht="15" hidden="false" customHeight="false" outlineLevel="0" collapsed="false">
      <c r="A2108" s="21"/>
      <c r="D2108" s="22"/>
      <c r="I2108" s="23" t="str">
        <f aca="false">IF(E2108="","",IFERROR(INDEX(Categories!$A$2:$A$200,MATCH(E2108,Categories!$B$2:$B$200,0)),"Unknown"))</f>
        <v/>
      </c>
      <c r="J2108" s="24" t="str">
        <f aca="false">IF(A2108="","",DATE(YEAR(A2108),MONTH(A2108),1))</f>
        <v/>
      </c>
      <c r="K2108" s="23" t="str">
        <f aca="false">IF(A2108="","",IF(G2108&lt;&gt;"",G2108,IFERROR(INDEX(Accounts!$D$2:$D$40,MATCH(B2108,Accounts!$A$2:$A$40,0)),"Household")))</f>
        <v/>
      </c>
      <c r="L2108" s="25" t="str">
        <f aca="false">IF(F2108="","",SUMIFS($D$2:$D$3001,$F$2:$F$3001,F2108))</f>
        <v/>
      </c>
      <c r="M2108" s="23" t="str">
        <f aca="false">IF(A2108="","",IF(E2108="","Uncategorized",IF(I2108="Unknown","Unknown category",IF(AND(I2108="Transfer",F2108=""),"Transfer needs ID",IF(AND(F2108&lt;&gt;"",ABS(N(L2108))&gt;0.009),"Unmatched transfer",IF(AND(LEFT(E2108,6)="Rental",K2108="Household"),"Rental row needs property",""))))))</f>
        <v/>
      </c>
    </row>
    <row r="2109" customFormat="false" ht="15" hidden="false" customHeight="false" outlineLevel="0" collapsed="false">
      <c r="A2109" s="21"/>
      <c r="D2109" s="22"/>
      <c r="I2109" s="23" t="str">
        <f aca="false">IF(E2109="","",IFERROR(INDEX(Categories!$A$2:$A$200,MATCH(E2109,Categories!$B$2:$B$200,0)),"Unknown"))</f>
        <v/>
      </c>
      <c r="J2109" s="24" t="str">
        <f aca="false">IF(A2109="","",DATE(YEAR(A2109),MONTH(A2109),1))</f>
        <v/>
      </c>
      <c r="K2109" s="23" t="str">
        <f aca="false">IF(A2109="","",IF(G2109&lt;&gt;"",G2109,IFERROR(INDEX(Accounts!$D$2:$D$40,MATCH(B2109,Accounts!$A$2:$A$40,0)),"Household")))</f>
        <v/>
      </c>
      <c r="L2109" s="25" t="str">
        <f aca="false">IF(F2109="","",SUMIFS($D$2:$D$3001,$F$2:$F$3001,F2109))</f>
        <v/>
      </c>
      <c r="M2109" s="23" t="str">
        <f aca="false">IF(A2109="","",IF(E2109="","Uncategorized",IF(I2109="Unknown","Unknown category",IF(AND(I2109="Transfer",F2109=""),"Transfer needs ID",IF(AND(F2109&lt;&gt;"",ABS(N(L2109))&gt;0.009),"Unmatched transfer",IF(AND(LEFT(E2109,6)="Rental",K2109="Household"),"Rental row needs property",""))))))</f>
        <v/>
      </c>
    </row>
    <row r="2110" customFormat="false" ht="15" hidden="false" customHeight="false" outlineLevel="0" collapsed="false">
      <c r="A2110" s="21"/>
      <c r="D2110" s="22"/>
      <c r="I2110" s="23" t="str">
        <f aca="false">IF(E2110="","",IFERROR(INDEX(Categories!$A$2:$A$200,MATCH(E2110,Categories!$B$2:$B$200,0)),"Unknown"))</f>
        <v/>
      </c>
      <c r="J2110" s="24" t="str">
        <f aca="false">IF(A2110="","",DATE(YEAR(A2110),MONTH(A2110),1))</f>
        <v/>
      </c>
      <c r="K2110" s="23" t="str">
        <f aca="false">IF(A2110="","",IF(G2110&lt;&gt;"",G2110,IFERROR(INDEX(Accounts!$D$2:$D$40,MATCH(B2110,Accounts!$A$2:$A$40,0)),"Household")))</f>
        <v/>
      </c>
      <c r="L2110" s="25" t="str">
        <f aca="false">IF(F2110="","",SUMIFS($D$2:$D$3001,$F$2:$F$3001,F2110))</f>
        <v/>
      </c>
      <c r="M2110" s="23" t="str">
        <f aca="false">IF(A2110="","",IF(E2110="","Uncategorized",IF(I2110="Unknown","Unknown category",IF(AND(I2110="Transfer",F2110=""),"Transfer needs ID",IF(AND(F2110&lt;&gt;"",ABS(N(L2110))&gt;0.009),"Unmatched transfer",IF(AND(LEFT(E2110,6)="Rental",K2110="Household"),"Rental row needs property",""))))))</f>
        <v/>
      </c>
    </row>
    <row r="2111" customFormat="false" ht="15" hidden="false" customHeight="false" outlineLevel="0" collapsed="false">
      <c r="A2111" s="21"/>
      <c r="D2111" s="22"/>
      <c r="I2111" s="23" t="str">
        <f aca="false">IF(E2111="","",IFERROR(INDEX(Categories!$A$2:$A$200,MATCH(E2111,Categories!$B$2:$B$200,0)),"Unknown"))</f>
        <v/>
      </c>
      <c r="J2111" s="24" t="str">
        <f aca="false">IF(A2111="","",DATE(YEAR(A2111),MONTH(A2111),1))</f>
        <v/>
      </c>
      <c r="K2111" s="23" t="str">
        <f aca="false">IF(A2111="","",IF(G2111&lt;&gt;"",G2111,IFERROR(INDEX(Accounts!$D$2:$D$40,MATCH(B2111,Accounts!$A$2:$A$40,0)),"Household")))</f>
        <v/>
      </c>
      <c r="L2111" s="25" t="str">
        <f aca="false">IF(F2111="","",SUMIFS($D$2:$D$3001,$F$2:$F$3001,F2111))</f>
        <v/>
      </c>
      <c r="M2111" s="23" t="str">
        <f aca="false">IF(A2111="","",IF(E2111="","Uncategorized",IF(I2111="Unknown","Unknown category",IF(AND(I2111="Transfer",F2111=""),"Transfer needs ID",IF(AND(F2111&lt;&gt;"",ABS(N(L2111))&gt;0.009),"Unmatched transfer",IF(AND(LEFT(E2111,6)="Rental",K2111="Household"),"Rental row needs property",""))))))</f>
        <v/>
      </c>
    </row>
    <row r="2112" customFormat="false" ht="15" hidden="false" customHeight="false" outlineLevel="0" collapsed="false">
      <c r="A2112" s="21"/>
      <c r="D2112" s="22"/>
      <c r="I2112" s="23" t="str">
        <f aca="false">IF(E2112="","",IFERROR(INDEX(Categories!$A$2:$A$200,MATCH(E2112,Categories!$B$2:$B$200,0)),"Unknown"))</f>
        <v/>
      </c>
      <c r="J2112" s="24" t="str">
        <f aca="false">IF(A2112="","",DATE(YEAR(A2112),MONTH(A2112),1))</f>
        <v/>
      </c>
      <c r="K2112" s="23" t="str">
        <f aca="false">IF(A2112="","",IF(G2112&lt;&gt;"",G2112,IFERROR(INDEX(Accounts!$D$2:$D$40,MATCH(B2112,Accounts!$A$2:$A$40,0)),"Household")))</f>
        <v/>
      </c>
      <c r="L2112" s="25" t="str">
        <f aca="false">IF(F2112="","",SUMIFS($D$2:$D$3001,$F$2:$F$3001,F2112))</f>
        <v/>
      </c>
      <c r="M2112" s="23" t="str">
        <f aca="false">IF(A2112="","",IF(E2112="","Uncategorized",IF(I2112="Unknown","Unknown category",IF(AND(I2112="Transfer",F2112=""),"Transfer needs ID",IF(AND(F2112&lt;&gt;"",ABS(N(L2112))&gt;0.009),"Unmatched transfer",IF(AND(LEFT(E2112,6)="Rental",K2112="Household"),"Rental row needs property",""))))))</f>
        <v/>
      </c>
    </row>
    <row r="2113" customFormat="false" ht="15" hidden="false" customHeight="false" outlineLevel="0" collapsed="false">
      <c r="A2113" s="21"/>
      <c r="D2113" s="22"/>
      <c r="I2113" s="23" t="str">
        <f aca="false">IF(E2113="","",IFERROR(INDEX(Categories!$A$2:$A$200,MATCH(E2113,Categories!$B$2:$B$200,0)),"Unknown"))</f>
        <v/>
      </c>
      <c r="J2113" s="24" t="str">
        <f aca="false">IF(A2113="","",DATE(YEAR(A2113),MONTH(A2113),1))</f>
        <v/>
      </c>
      <c r="K2113" s="23" t="str">
        <f aca="false">IF(A2113="","",IF(G2113&lt;&gt;"",G2113,IFERROR(INDEX(Accounts!$D$2:$D$40,MATCH(B2113,Accounts!$A$2:$A$40,0)),"Household")))</f>
        <v/>
      </c>
      <c r="L2113" s="25" t="str">
        <f aca="false">IF(F2113="","",SUMIFS($D$2:$D$3001,$F$2:$F$3001,F2113))</f>
        <v/>
      </c>
      <c r="M2113" s="23" t="str">
        <f aca="false">IF(A2113="","",IF(E2113="","Uncategorized",IF(I2113="Unknown","Unknown category",IF(AND(I2113="Transfer",F2113=""),"Transfer needs ID",IF(AND(F2113&lt;&gt;"",ABS(N(L2113))&gt;0.009),"Unmatched transfer",IF(AND(LEFT(E2113,6)="Rental",K2113="Household"),"Rental row needs property",""))))))</f>
        <v/>
      </c>
    </row>
    <row r="2114" customFormat="false" ht="15" hidden="false" customHeight="false" outlineLevel="0" collapsed="false">
      <c r="A2114" s="21"/>
      <c r="D2114" s="22"/>
      <c r="I2114" s="23" t="str">
        <f aca="false">IF(E2114="","",IFERROR(INDEX(Categories!$A$2:$A$200,MATCH(E2114,Categories!$B$2:$B$200,0)),"Unknown"))</f>
        <v/>
      </c>
      <c r="J2114" s="24" t="str">
        <f aca="false">IF(A2114="","",DATE(YEAR(A2114),MONTH(A2114),1))</f>
        <v/>
      </c>
      <c r="K2114" s="23" t="str">
        <f aca="false">IF(A2114="","",IF(G2114&lt;&gt;"",G2114,IFERROR(INDEX(Accounts!$D$2:$D$40,MATCH(B2114,Accounts!$A$2:$A$40,0)),"Household")))</f>
        <v/>
      </c>
      <c r="L2114" s="25" t="str">
        <f aca="false">IF(F2114="","",SUMIFS($D$2:$D$3001,$F$2:$F$3001,F2114))</f>
        <v/>
      </c>
      <c r="M2114" s="23" t="str">
        <f aca="false">IF(A2114="","",IF(E2114="","Uncategorized",IF(I2114="Unknown","Unknown category",IF(AND(I2114="Transfer",F2114=""),"Transfer needs ID",IF(AND(F2114&lt;&gt;"",ABS(N(L2114))&gt;0.009),"Unmatched transfer",IF(AND(LEFT(E2114,6)="Rental",K2114="Household"),"Rental row needs property",""))))))</f>
        <v/>
      </c>
    </row>
    <row r="2115" customFormat="false" ht="15" hidden="false" customHeight="false" outlineLevel="0" collapsed="false">
      <c r="A2115" s="21"/>
      <c r="D2115" s="22"/>
      <c r="I2115" s="23" t="str">
        <f aca="false">IF(E2115="","",IFERROR(INDEX(Categories!$A$2:$A$200,MATCH(E2115,Categories!$B$2:$B$200,0)),"Unknown"))</f>
        <v/>
      </c>
      <c r="J2115" s="24" t="str">
        <f aca="false">IF(A2115="","",DATE(YEAR(A2115),MONTH(A2115),1))</f>
        <v/>
      </c>
      <c r="K2115" s="23" t="str">
        <f aca="false">IF(A2115="","",IF(G2115&lt;&gt;"",G2115,IFERROR(INDEX(Accounts!$D$2:$D$40,MATCH(B2115,Accounts!$A$2:$A$40,0)),"Household")))</f>
        <v/>
      </c>
      <c r="L2115" s="25" t="str">
        <f aca="false">IF(F2115="","",SUMIFS($D$2:$D$3001,$F$2:$F$3001,F2115))</f>
        <v/>
      </c>
      <c r="M2115" s="23" t="str">
        <f aca="false">IF(A2115="","",IF(E2115="","Uncategorized",IF(I2115="Unknown","Unknown category",IF(AND(I2115="Transfer",F2115=""),"Transfer needs ID",IF(AND(F2115&lt;&gt;"",ABS(N(L2115))&gt;0.009),"Unmatched transfer",IF(AND(LEFT(E2115,6)="Rental",K2115="Household"),"Rental row needs property",""))))))</f>
        <v/>
      </c>
    </row>
    <row r="2116" customFormat="false" ht="15" hidden="false" customHeight="false" outlineLevel="0" collapsed="false">
      <c r="A2116" s="21"/>
      <c r="D2116" s="22"/>
      <c r="I2116" s="23" t="str">
        <f aca="false">IF(E2116="","",IFERROR(INDEX(Categories!$A$2:$A$200,MATCH(E2116,Categories!$B$2:$B$200,0)),"Unknown"))</f>
        <v/>
      </c>
      <c r="J2116" s="24" t="str">
        <f aca="false">IF(A2116="","",DATE(YEAR(A2116),MONTH(A2116),1))</f>
        <v/>
      </c>
      <c r="K2116" s="23" t="str">
        <f aca="false">IF(A2116="","",IF(G2116&lt;&gt;"",G2116,IFERROR(INDEX(Accounts!$D$2:$D$40,MATCH(B2116,Accounts!$A$2:$A$40,0)),"Household")))</f>
        <v/>
      </c>
      <c r="L2116" s="25" t="str">
        <f aca="false">IF(F2116="","",SUMIFS($D$2:$D$3001,$F$2:$F$3001,F2116))</f>
        <v/>
      </c>
      <c r="M2116" s="23" t="str">
        <f aca="false">IF(A2116="","",IF(E2116="","Uncategorized",IF(I2116="Unknown","Unknown category",IF(AND(I2116="Transfer",F2116=""),"Transfer needs ID",IF(AND(F2116&lt;&gt;"",ABS(N(L2116))&gt;0.009),"Unmatched transfer",IF(AND(LEFT(E2116,6)="Rental",K2116="Household"),"Rental row needs property",""))))))</f>
        <v/>
      </c>
    </row>
    <row r="2117" customFormat="false" ht="15" hidden="false" customHeight="false" outlineLevel="0" collapsed="false">
      <c r="A2117" s="21"/>
      <c r="D2117" s="22"/>
      <c r="I2117" s="23" t="str">
        <f aca="false">IF(E2117="","",IFERROR(INDEX(Categories!$A$2:$A$200,MATCH(E2117,Categories!$B$2:$B$200,0)),"Unknown"))</f>
        <v/>
      </c>
      <c r="J2117" s="24" t="str">
        <f aca="false">IF(A2117="","",DATE(YEAR(A2117),MONTH(A2117),1))</f>
        <v/>
      </c>
      <c r="K2117" s="23" t="str">
        <f aca="false">IF(A2117="","",IF(G2117&lt;&gt;"",G2117,IFERROR(INDEX(Accounts!$D$2:$D$40,MATCH(B2117,Accounts!$A$2:$A$40,0)),"Household")))</f>
        <v/>
      </c>
      <c r="L2117" s="25" t="str">
        <f aca="false">IF(F2117="","",SUMIFS($D$2:$D$3001,$F$2:$F$3001,F2117))</f>
        <v/>
      </c>
      <c r="M2117" s="23" t="str">
        <f aca="false">IF(A2117="","",IF(E2117="","Uncategorized",IF(I2117="Unknown","Unknown category",IF(AND(I2117="Transfer",F2117=""),"Transfer needs ID",IF(AND(F2117&lt;&gt;"",ABS(N(L2117))&gt;0.009),"Unmatched transfer",IF(AND(LEFT(E2117,6)="Rental",K2117="Household"),"Rental row needs property",""))))))</f>
        <v/>
      </c>
    </row>
    <row r="2118" customFormat="false" ht="15" hidden="false" customHeight="false" outlineLevel="0" collapsed="false">
      <c r="A2118" s="21"/>
      <c r="D2118" s="22"/>
      <c r="I2118" s="23" t="str">
        <f aca="false">IF(E2118="","",IFERROR(INDEX(Categories!$A$2:$A$200,MATCH(E2118,Categories!$B$2:$B$200,0)),"Unknown"))</f>
        <v/>
      </c>
      <c r="J2118" s="24" t="str">
        <f aca="false">IF(A2118="","",DATE(YEAR(A2118),MONTH(A2118),1))</f>
        <v/>
      </c>
      <c r="K2118" s="23" t="str">
        <f aca="false">IF(A2118="","",IF(G2118&lt;&gt;"",G2118,IFERROR(INDEX(Accounts!$D$2:$D$40,MATCH(B2118,Accounts!$A$2:$A$40,0)),"Household")))</f>
        <v/>
      </c>
      <c r="L2118" s="25" t="str">
        <f aca="false">IF(F2118="","",SUMIFS($D$2:$D$3001,$F$2:$F$3001,F2118))</f>
        <v/>
      </c>
      <c r="M2118" s="23" t="str">
        <f aca="false">IF(A2118="","",IF(E2118="","Uncategorized",IF(I2118="Unknown","Unknown category",IF(AND(I2118="Transfer",F2118=""),"Transfer needs ID",IF(AND(F2118&lt;&gt;"",ABS(N(L2118))&gt;0.009),"Unmatched transfer",IF(AND(LEFT(E2118,6)="Rental",K2118="Household"),"Rental row needs property",""))))))</f>
        <v/>
      </c>
    </row>
    <row r="2119" customFormat="false" ht="15" hidden="false" customHeight="false" outlineLevel="0" collapsed="false">
      <c r="A2119" s="21"/>
      <c r="D2119" s="22"/>
      <c r="I2119" s="23" t="str">
        <f aca="false">IF(E2119="","",IFERROR(INDEX(Categories!$A$2:$A$200,MATCH(E2119,Categories!$B$2:$B$200,0)),"Unknown"))</f>
        <v/>
      </c>
      <c r="J2119" s="24" t="str">
        <f aca="false">IF(A2119="","",DATE(YEAR(A2119),MONTH(A2119),1))</f>
        <v/>
      </c>
      <c r="K2119" s="23" t="str">
        <f aca="false">IF(A2119="","",IF(G2119&lt;&gt;"",G2119,IFERROR(INDEX(Accounts!$D$2:$D$40,MATCH(B2119,Accounts!$A$2:$A$40,0)),"Household")))</f>
        <v/>
      </c>
      <c r="L2119" s="25" t="str">
        <f aca="false">IF(F2119="","",SUMIFS($D$2:$D$3001,$F$2:$F$3001,F2119))</f>
        <v/>
      </c>
      <c r="M2119" s="23" t="str">
        <f aca="false">IF(A2119="","",IF(E2119="","Uncategorized",IF(I2119="Unknown","Unknown category",IF(AND(I2119="Transfer",F2119=""),"Transfer needs ID",IF(AND(F2119&lt;&gt;"",ABS(N(L2119))&gt;0.009),"Unmatched transfer",IF(AND(LEFT(E2119,6)="Rental",K2119="Household"),"Rental row needs property",""))))))</f>
        <v/>
      </c>
    </row>
    <row r="2120" customFormat="false" ht="15" hidden="false" customHeight="false" outlineLevel="0" collapsed="false">
      <c r="A2120" s="21"/>
      <c r="D2120" s="22"/>
      <c r="I2120" s="23" t="str">
        <f aca="false">IF(E2120="","",IFERROR(INDEX(Categories!$A$2:$A$200,MATCH(E2120,Categories!$B$2:$B$200,0)),"Unknown"))</f>
        <v/>
      </c>
      <c r="J2120" s="24" t="str">
        <f aca="false">IF(A2120="","",DATE(YEAR(A2120),MONTH(A2120),1))</f>
        <v/>
      </c>
      <c r="K2120" s="23" t="str">
        <f aca="false">IF(A2120="","",IF(G2120&lt;&gt;"",G2120,IFERROR(INDEX(Accounts!$D$2:$D$40,MATCH(B2120,Accounts!$A$2:$A$40,0)),"Household")))</f>
        <v/>
      </c>
      <c r="L2120" s="25" t="str">
        <f aca="false">IF(F2120="","",SUMIFS($D$2:$D$3001,$F$2:$F$3001,F2120))</f>
        <v/>
      </c>
      <c r="M2120" s="23" t="str">
        <f aca="false">IF(A2120="","",IF(E2120="","Uncategorized",IF(I2120="Unknown","Unknown category",IF(AND(I2120="Transfer",F2120=""),"Transfer needs ID",IF(AND(F2120&lt;&gt;"",ABS(N(L2120))&gt;0.009),"Unmatched transfer",IF(AND(LEFT(E2120,6)="Rental",K2120="Household"),"Rental row needs property",""))))))</f>
        <v/>
      </c>
    </row>
    <row r="2121" customFormat="false" ht="15" hidden="false" customHeight="false" outlineLevel="0" collapsed="false">
      <c r="A2121" s="21"/>
      <c r="D2121" s="22"/>
      <c r="I2121" s="23" t="str">
        <f aca="false">IF(E2121="","",IFERROR(INDEX(Categories!$A$2:$A$200,MATCH(E2121,Categories!$B$2:$B$200,0)),"Unknown"))</f>
        <v/>
      </c>
      <c r="J2121" s="24" t="str">
        <f aca="false">IF(A2121="","",DATE(YEAR(A2121),MONTH(A2121),1))</f>
        <v/>
      </c>
      <c r="K2121" s="23" t="str">
        <f aca="false">IF(A2121="","",IF(G2121&lt;&gt;"",G2121,IFERROR(INDEX(Accounts!$D$2:$D$40,MATCH(B2121,Accounts!$A$2:$A$40,0)),"Household")))</f>
        <v/>
      </c>
      <c r="L2121" s="25" t="str">
        <f aca="false">IF(F2121="","",SUMIFS($D$2:$D$3001,$F$2:$F$3001,F2121))</f>
        <v/>
      </c>
      <c r="M2121" s="23" t="str">
        <f aca="false">IF(A2121="","",IF(E2121="","Uncategorized",IF(I2121="Unknown","Unknown category",IF(AND(I2121="Transfer",F2121=""),"Transfer needs ID",IF(AND(F2121&lt;&gt;"",ABS(N(L2121))&gt;0.009),"Unmatched transfer",IF(AND(LEFT(E2121,6)="Rental",K2121="Household"),"Rental row needs property",""))))))</f>
        <v/>
      </c>
    </row>
    <row r="2122" customFormat="false" ht="15" hidden="false" customHeight="false" outlineLevel="0" collapsed="false">
      <c r="A2122" s="21"/>
      <c r="D2122" s="22"/>
      <c r="I2122" s="23" t="str">
        <f aca="false">IF(E2122="","",IFERROR(INDEX(Categories!$A$2:$A$200,MATCH(E2122,Categories!$B$2:$B$200,0)),"Unknown"))</f>
        <v/>
      </c>
      <c r="J2122" s="24" t="str">
        <f aca="false">IF(A2122="","",DATE(YEAR(A2122),MONTH(A2122),1))</f>
        <v/>
      </c>
      <c r="K2122" s="23" t="str">
        <f aca="false">IF(A2122="","",IF(G2122&lt;&gt;"",G2122,IFERROR(INDEX(Accounts!$D$2:$D$40,MATCH(B2122,Accounts!$A$2:$A$40,0)),"Household")))</f>
        <v/>
      </c>
      <c r="L2122" s="25" t="str">
        <f aca="false">IF(F2122="","",SUMIFS($D$2:$D$3001,$F$2:$F$3001,F2122))</f>
        <v/>
      </c>
      <c r="M2122" s="23" t="str">
        <f aca="false">IF(A2122="","",IF(E2122="","Uncategorized",IF(I2122="Unknown","Unknown category",IF(AND(I2122="Transfer",F2122=""),"Transfer needs ID",IF(AND(F2122&lt;&gt;"",ABS(N(L2122))&gt;0.009),"Unmatched transfer",IF(AND(LEFT(E2122,6)="Rental",K2122="Household"),"Rental row needs property",""))))))</f>
        <v/>
      </c>
    </row>
    <row r="2123" customFormat="false" ht="15" hidden="false" customHeight="false" outlineLevel="0" collapsed="false">
      <c r="A2123" s="21"/>
      <c r="D2123" s="22"/>
      <c r="I2123" s="23" t="str">
        <f aca="false">IF(E2123="","",IFERROR(INDEX(Categories!$A$2:$A$200,MATCH(E2123,Categories!$B$2:$B$200,0)),"Unknown"))</f>
        <v/>
      </c>
      <c r="J2123" s="24" t="str">
        <f aca="false">IF(A2123="","",DATE(YEAR(A2123),MONTH(A2123),1))</f>
        <v/>
      </c>
      <c r="K2123" s="23" t="str">
        <f aca="false">IF(A2123="","",IF(G2123&lt;&gt;"",G2123,IFERROR(INDEX(Accounts!$D$2:$D$40,MATCH(B2123,Accounts!$A$2:$A$40,0)),"Household")))</f>
        <v/>
      </c>
      <c r="L2123" s="25" t="str">
        <f aca="false">IF(F2123="","",SUMIFS($D$2:$D$3001,$F$2:$F$3001,F2123))</f>
        <v/>
      </c>
      <c r="M2123" s="23" t="str">
        <f aca="false">IF(A2123="","",IF(E2123="","Uncategorized",IF(I2123="Unknown","Unknown category",IF(AND(I2123="Transfer",F2123=""),"Transfer needs ID",IF(AND(F2123&lt;&gt;"",ABS(N(L2123))&gt;0.009),"Unmatched transfer",IF(AND(LEFT(E2123,6)="Rental",K2123="Household"),"Rental row needs property",""))))))</f>
        <v/>
      </c>
    </row>
    <row r="2124" customFormat="false" ht="15" hidden="false" customHeight="false" outlineLevel="0" collapsed="false">
      <c r="A2124" s="21"/>
      <c r="D2124" s="22"/>
      <c r="I2124" s="23" t="str">
        <f aca="false">IF(E2124="","",IFERROR(INDEX(Categories!$A$2:$A$200,MATCH(E2124,Categories!$B$2:$B$200,0)),"Unknown"))</f>
        <v/>
      </c>
      <c r="J2124" s="24" t="str">
        <f aca="false">IF(A2124="","",DATE(YEAR(A2124),MONTH(A2124),1))</f>
        <v/>
      </c>
      <c r="K2124" s="23" t="str">
        <f aca="false">IF(A2124="","",IF(G2124&lt;&gt;"",G2124,IFERROR(INDEX(Accounts!$D$2:$D$40,MATCH(B2124,Accounts!$A$2:$A$40,0)),"Household")))</f>
        <v/>
      </c>
      <c r="L2124" s="25" t="str">
        <f aca="false">IF(F2124="","",SUMIFS($D$2:$D$3001,$F$2:$F$3001,F2124))</f>
        <v/>
      </c>
      <c r="M2124" s="23" t="str">
        <f aca="false">IF(A2124="","",IF(E2124="","Uncategorized",IF(I2124="Unknown","Unknown category",IF(AND(I2124="Transfer",F2124=""),"Transfer needs ID",IF(AND(F2124&lt;&gt;"",ABS(N(L2124))&gt;0.009),"Unmatched transfer",IF(AND(LEFT(E2124,6)="Rental",K2124="Household"),"Rental row needs property",""))))))</f>
        <v/>
      </c>
    </row>
    <row r="2125" customFormat="false" ht="15" hidden="false" customHeight="false" outlineLevel="0" collapsed="false">
      <c r="A2125" s="21"/>
      <c r="D2125" s="22"/>
      <c r="I2125" s="23" t="str">
        <f aca="false">IF(E2125="","",IFERROR(INDEX(Categories!$A$2:$A$200,MATCH(E2125,Categories!$B$2:$B$200,0)),"Unknown"))</f>
        <v/>
      </c>
      <c r="J2125" s="24" t="str">
        <f aca="false">IF(A2125="","",DATE(YEAR(A2125),MONTH(A2125),1))</f>
        <v/>
      </c>
      <c r="K2125" s="23" t="str">
        <f aca="false">IF(A2125="","",IF(G2125&lt;&gt;"",G2125,IFERROR(INDEX(Accounts!$D$2:$D$40,MATCH(B2125,Accounts!$A$2:$A$40,0)),"Household")))</f>
        <v/>
      </c>
      <c r="L2125" s="25" t="str">
        <f aca="false">IF(F2125="","",SUMIFS($D$2:$D$3001,$F$2:$F$3001,F2125))</f>
        <v/>
      </c>
      <c r="M2125" s="23" t="str">
        <f aca="false">IF(A2125="","",IF(E2125="","Uncategorized",IF(I2125="Unknown","Unknown category",IF(AND(I2125="Transfer",F2125=""),"Transfer needs ID",IF(AND(F2125&lt;&gt;"",ABS(N(L2125))&gt;0.009),"Unmatched transfer",IF(AND(LEFT(E2125,6)="Rental",K2125="Household"),"Rental row needs property",""))))))</f>
        <v/>
      </c>
    </row>
    <row r="2126" customFormat="false" ht="15" hidden="false" customHeight="false" outlineLevel="0" collapsed="false">
      <c r="A2126" s="21"/>
      <c r="D2126" s="22"/>
      <c r="I2126" s="23" t="str">
        <f aca="false">IF(E2126="","",IFERROR(INDEX(Categories!$A$2:$A$200,MATCH(E2126,Categories!$B$2:$B$200,0)),"Unknown"))</f>
        <v/>
      </c>
      <c r="J2126" s="24" t="str">
        <f aca="false">IF(A2126="","",DATE(YEAR(A2126),MONTH(A2126),1))</f>
        <v/>
      </c>
      <c r="K2126" s="23" t="str">
        <f aca="false">IF(A2126="","",IF(G2126&lt;&gt;"",G2126,IFERROR(INDEX(Accounts!$D$2:$D$40,MATCH(B2126,Accounts!$A$2:$A$40,0)),"Household")))</f>
        <v/>
      </c>
      <c r="L2126" s="25" t="str">
        <f aca="false">IF(F2126="","",SUMIFS($D$2:$D$3001,$F$2:$F$3001,F2126))</f>
        <v/>
      </c>
      <c r="M2126" s="23" t="str">
        <f aca="false">IF(A2126="","",IF(E2126="","Uncategorized",IF(I2126="Unknown","Unknown category",IF(AND(I2126="Transfer",F2126=""),"Transfer needs ID",IF(AND(F2126&lt;&gt;"",ABS(N(L2126))&gt;0.009),"Unmatched transfer",IF(AND(LEFT(E2126,6)="Rental",K2126="Household"),"Rental row needs property",""))))))</f>
        <v/>
      </c>
    </row>
    <row r="2127" customFormat="false" ht="15" hidden="false" customHeight="false" outlineLevel="0" collapsed="false">
      <c r="A2127" s="21"/>
      <c r="D2127" s="22"/>
      <c r="I2127" s="23" t="str">
        <f aca="false">IF(E2127="","",IFERROR(INDEX(Categories!$A$2:$A$200,MATCH(E2127,Categories!$B$2:$B$200,0)),"Unknown"))</f>
        <v/>
      </c>
      <c r="J2127" s="24" t="str">
        <f aca="false">IF(A2127="","",DATE(YEAR(A2127),MONTH(A2127),1))</f>
        <v/>
      </c>
      <c r="K2127" s="23" t="str">
        <f aca="false">IF(A2127="","",IF(G2127&lt;&gt;"",G2127,IFERROR(INDEX(Accounts!$D$2:$D$40,MATCH(B2127,Accounts!$A$2:$A$40,0)),"Household")))</f>
        <v/>
      </c>
      <c r="L2127" s="25" t="str">
        <f aca="false">IF(F2127="","",SUMIFS($D$2:$D$3001,$F$2:$F$3001,F2127))</f>
        <v/>
      </c>
      <c r="M2127" s="23" t="str">
        <f aca="false">IF(A2127="","",IF(E2127="","Uncategorized",IF(I2127="Unknown","Unknown category",IF(AND(I2127="Transfer",F2127=""),"Transfer needs ID",IF(AND(F2127&lt;&gt;"",ABS(N(L2127))&gt;0.009),"Unmatched transfer",IF(AND(LEFT(E2127,6)="Rental",K2127="Household"),"Rental row needs property",""))))))</f>
        <v/>
      </c>
    </row>
    <row r="2128" customFormat="false" ht="15" hidden="false" customHeight="false" outlineLevel="0" collapsed="false">
      <c r="A2128" s="21"/>
      <c r="D2128" s="22"/>
      <c r="I2128" s="23" t="str">
        <f aca="false">IF(E2128="","",IFERROR(INDEX(Categories!$A$2:$A$200,MATCH(E2128,Categories!$B$2:$B$200,0)),"Unknown"))</f>
        <v/>
      </c>
      <c r="J2128" s="24" t="str">
        <f aca="false">IF(A2128="","",DATE(YEAR(A2128),MONTH(A2128),1))</f>
        <v/>
      </c>
      <c r="K2128" s="23" t="str">
        <f aca="false">IF(A2128="","",IF(G2128&lt;&gt;"",G2128,IFERROR(INDEX(Accounts!$D$2:$D$40,MATCH(B2128,Accounts!$A$2:$A$40,0)),"Household")))</f>
        <v/>
      </c>
      <c r="L2128" s="25" t="str">
        <f aca="false">IF(F2128="","",SUMIFS($D$2:$D$3001,$F$2:$F$3001,F2128))</f>
        <v/>
      </c>
      <c r="M2128" s="23" t="str">
        <f aca="false">IF(A2128="","",IF(E2128="","Uncategorized",IF(I2128="Unknown","Unknown category",IF(AND(I2128="Transfer",F2128=""),"Transfer needs ID",IF(AND(F2128&lt;&gt;"",ABS(N(L2128))&gt;0.009),"Unmatched transfer",IF(AND(LEFT(E2128,6)="Rental",K2128="Household"),"Rental row needs property",""))))))</f>
        <v/>
      </c>
    </row>
    <row r="2129" customFormat="false" ht="15" hidden="false" customHeight="false" outlineLevel="0" collapsed="false">
      <c r="A2129" s="21"/>
      <c r="D2129" s="22"/>
      <c r="I2129" s="23" t="str">
        <f aca="false">IF(E2129="","",IFERROR(INDEX(Categories!$A$2:$A$200,MATCH(E2129,Categories!$B$2:$B$200,0)),"Unknown"))</f>
        <v/>
      </c>
      <c r="J2129" s="24" t="str">
        <f aca="false">IF(A2129="","",DATE(YEAR(A2129),MONTH(A2129),1))</f>
        <v/>
      </c>
      <c r="K2129" s="23" t="str">
        <f aca="false">IF(A2129="","",IF(G2129&lt;&gt;"",G2129,IFERROR(INDEX(Accounts!$D$2:$D$40,MATCH(B2129,Accounts!$A$2:$A$40,0)),"Household")))</f>
        <v/>
      </c>
      <c r="L2129" s="25" t="str">
        <f aca="false">IF(F2129="","",SUMIFS($D$2:$D$3001,$F$2:$F$3001,F2129))</f>
        <v/>
      </c>
      <c r="M2129" s="23" t="str">
        <f aca="false">IF(A2129="","",IF(E2129="","Uncategorized",IF(I2129="Unknown","Unknown category",IF(AND(I2129="Transfer",F2129=""),"Transfer needs ID",IF(AND(F2129&lt;&gt;"",ABS(N(L2129))&gt;0.009),"Unmatched transfer",IF(AND(LEFT(E2129,6)="Rental",K2129="Household"),"Rental row needs property",""))))))</f>
        <v/>
      </c>
    </row>
    <row r="2130" customFormat="false" ht="15" hidden="false" customHeight="false" outlineLevel="0" collapsed="false">
      <c r="A2130" s="21"/>
      <c r="D2130" s="22"/>
      <c r="I2130" s="23" t="str">
        <f aca="false">IF(E2130="","",IFERROR(INDEX(Categories!$A$2:$A$200,MATCH(E2130,Categories!$B$2:$B$200,0)),"Unknown"))</f>
        <v/>
      </c>
      <c r="J2130" s="24" t="str">
        <f aca="false">IF(A2130="","",DATE(YEAR(A2130),MONTH(A2130),1))</f>
        <v/>
      </c>
      <c r="K2130" s="23" t="str">
        <f aca="false">IF(A2130="","",IF(G2130&lt;&gt;"",G2130,IFERROR(INDEX(Accounts!$D$2:$D$40,MATCH(B2130,Accounts!$A$2:$A$40,0)),"Household")))</f>
        <v/>
      </c>
      <c r="L2130" s="25" t="str">
        <f aca="false">IF(F2130="","",SUMIFS($D$2:$D$3001,$F$2:$F$3001,F2130))</f>
        <v/>
      </c>
      <c r="M2130" s="23" t="str">
        <f aca="false">IF(A2130="","",IF(E2130="","Uncategorized",IF(I2130="Unknown","Unknown category",IF(AND(I2130="Transfer",F2130=""),"Transfer needs ID",IF(AND(F2130&lt;&gt;"",ABS(N(L2130))&gt;0.009),"Unmatched transfer",IF(AND(LEFT(E2130,6)="Rental",K2130="Household"),"Rental row needs property",""))))))</f>
        <v/>
      </c>
    </row>
    <row r="2131" customFormat="false" ht="15" hidden="false" customHeight="false" outlineLevel="0" collapsed="false">
      <c r="A2131" s="21"/>
      <c r="D2131" s="22"/>
      <c r="I2131" s="23" t="str">
        <f aca="false">IF(E2131="","",IFERROR(INDEX(Categories!$A$2:$A$200,MATCH(E2131,Categories!$B$2:$B$200,0)),"Unknown"))</f>
        <v/>
      </c>
      <c r="J2131" s="24" t="str">
        <f aca="false">IF(A2131="","",DATE(YEAR(A2131),MONTH(A2131),1))</f>
        <v/>
      </c>
      <c r="K2131" s="23" t="str">
        <f aca="false">IF(A2131="","",IF(G2131&lt;&gt;"",G2131,IFERROR(INDEX(Accounts!$D$2:$D$40,MATCH(B2131,Accounts!$A$2:$A$40,0)),"Household")))</f>
        <v/>
      </c>
      <c r="L2131" s="25" t="str">
        <f aca="false">IF(F2131="","",SUMIFS($D$2:$D$3001,$F$2:$F$3001,F2131))</f>
        <v/>
      </c>
      <c r="M2131" s="23" t="str">
        <f aca="false">IF(A2131="","",IF(E2131="","Uncategorized",IF(I2131="Unknown","Unknown category",IF(AND(I2131="Transfer",F2131=""),"Transfer needs ID",IF(AND(F2131&lt;&gt;"",ABS(N(L2131))&gt;0.009),"Unmatched transfer",IF(AND(LEFT(E2131,6)="Rental",K2131="Household"),"Rental row needs property",""))))))</f>
        <v/>
      </c>
    </row>
    <row r="2132" customFormat="false" ht="15" hidden="false" customHeight="false" outlineLevel="0" collapsed="false">
      <c r="A2132" s="21"/>
      <c r="D2132" s="22"/>
      <c r="I2132" s="23" t="str">
        <f aca="false">IF(E2132="","",IFERROR(INDEX(Categories!$A$2:$A$200,MATCH(E2132,Categories!$B$2:$B$200,0)),"Unknown"))</f>
        <v/>
      </c>
      <c r="J2132" s="24" t="str">
        <f aca="false">IF(A2132="","",DATE(YEAR(A2132),MONTH(A2132),1))</f>
        <v/>
      </c>
      <c r="K2132" s="23" t="str">
        <f aca="false">IF(A2132="","",IF(G2132&lt;&gt;"",G2132,IFERROR(INDEX(Accounts!$D$2:$D$40,MATCH(B2132,Accounts!$A$2:$A$40,0)),"Household")))</f>
        <v/>
      </c>
      <c r="L2132" s="25" t="str">
        <f aca="false">IF(F2132="","",SUMIFS($D$2:$D$3001,$F$2:$F$3001,F2132))</f>
        <v/>
      </c>
      <c r="M2132" s="23" t="str">
        <f aca="false">IF(A2132="","",IF(E2132="","Uncategorized",IF(I2132="Unknown","Unknown category",IF(AND(I2132="Transfer",F2132=""),"Transfer needs ID",IF(AND(F2132&lt;&gt;"",ABS(N(L2132))&gt;0.009),"Unmatched transfer",IF(AND(LEFT(E2132,6)="Rental",K2132="Household"),"Rental row needs property",""))))))</f>
        <v/>
      </c>
    </row>
    <row r="2133" customFormat="false" ht="15" hidden="false" customHeight="false" outlineLevel="0" collapsed="false">
      <c r="A2133" s="21"/>
      <c r="D2133" s="22"/>
      <c r="I2133" s="23" t="str">
        <f aca="false">IF(E2133="","",IFERROR(INDEX(Categories!$A$2:$A$200,MATCH(E2133,Categories!$B$2:$B$200,0)),"Unknown"))</f>
        <v/>
      </c>
      <c r="J2133" s="24" t="str">
        <f aca="false">IF(A2133="","",DATE(YEAR(A2133),MONTH(A2133),1))</f>
        <v/>
      </c>
      <c r="K2133" s="23" t="str">
        <f aca="false">IF(A2133="","",IF(G2133&lt;&gt;"",G2133,IFERROR(INDEX(Accounts!$D$2:$D$40,MATCH(B2133,Accounts!$A$2:$A$40,0)),"Household")))</f>
        <v/>
      </c>
      <c r="L2133" s="25" t="str">
        <f aca="false">IF(F2133="","",SUMIFS($D$2:$D$3001,$F$2:$F$3001,F2133))</f>
        <v/>
      </c>
      <c r="M2133" s="23" t="str">
        <f aca="false">IF(A2133="","",IF(E2133="","Uncategorized",IF(I2133="Unknown","Unknown category",IF(AND(I2133="Transfer",F2133=""),"Transfer needs ID",IF(AND(F2133&lt;&gt;"",ABS(N(L2133))&gt;0.009),"Unmatched transfer",IF(AND(LEFT(E2133,6)="Rental",K2133="Household"),"Rental row needs property",""))))))</f>
        <v/>
      </c>
    </row>
    <row r="2134" customFormat="false" ht="15" hidden="false" customHeight="false" outlineLevel="0" collapsed="false">
      <c r="A2134" s="21"/>
      <c r="D2134" s="22"/>
      <c r="I2134" s="23" t="str">
        <f aca="false">IF(E2134="","",IFERROR(INDEX(Categories!$A$2:$A$200,MATCH(E2134,Categories!$B$2:$B$200,0)),"Unknown"))</f>
        <v/>
      </c>
      <c r="J2134" s="24" t="str">
        <f aca="false">IF(A2134="","",DATE(YEAR(A2134),MONTH(A2134),1))</f>
        <v/>
      </c>
      <c r="K2134" s="23" t="str">
        <f aca="false">IF(A2134="","",IF(G2134&lt;&gt;"",G2134,IFERROR(INDEX(Accounts!$D$2:$D$40,MATCH(B2134,Accounts!$A$2:$A$40,0)),"Household")))</f>
        <v/>
      </c>
      <c r="L2134" s="25" t="str">
        <f aca="false">IF(F2134="","",SUMIFS($D$2:$D$3001,$F$2:$F$3001,F2134))</f>
        <v/>
      </c>
      <c r="M2134" s="23" t="str">
        <f aca="false">IF(A2134="","",IF(E2134="","Uncategorized",IF(I2134="Unknown","Unknown category",IF(AND(I2134="Transfer",F2134=""),"Transfer needs ID",IF(AND(F2134&lt;&gt;"",ABS(N(L2134))&gt;0.009),"Unmatched transfer",IF(AND(LEFT(E2134,6)="Rental",K2134="Household"),"Rental row needs property",""))))))</f>
        <v/>
      </c>
    </row>
    <row r="2135" customFormat="false" ht="15" hidden="false" customHeight="false" outlineLevel="0" collapsed="false">
      <c r="A2135" s="21"/>
      <c r="D2135" s="22"/>
      <c r="I2135" s="23" t="str">
        <f aca="false">IF(E2135="","",IFERROR(INDEX(Categories!$A$2:$A$200,MATCH(E2135,Categories!$B$2:$B$200,0)),"Unknown"))</f>
        <v/>
      </c>
      <c r="J2135" s="24" t="str">
        <f aca="false">IF(A2135="","",DATE(YEAR(A2135),MONTH(A2135),1))</f>
        <v/>
      </c>
      <c r="K2135" s="23" t="str">
        <f aca="false">IF(A2135="","",IF(G2135&lt;&gt;"",G2135,IFERROR(INDEX(Accounts!$D$2:$D$40,MATCH(B2135,Accounts!$A$2:$A$40,0)),"Household")))</f>
        <v/>
      </c>
      <c r="L2135" s="25" t="str">
        <f aca="false">IF(F2135="","",SUMIFS($D$2:$D$3001,$F$2:$F$3001,F2135))</f>
        <v/>
      </c>
      <c r="M2135" s="23" t="str">
        <f aca="false">IF(A2135="","",IF(E2135="","Uncategorized",IF(I2135="Unknown","Unknown category",IF(AND(I2135="Transfer",F2135=""),"Transfer needs ID",IF(AND(F2135&lt;&gt;"",ABS(N(L2135))&gt;0.009),"Unmatched transfer",IF(AND(LEFT(E2135,6)="Rental",K2135="Household"),"Rental row needs property",""))))))</f>
        <v/>
      </c>
    </row>
    <row r="2136" customFormat="false" ht="15" hidden="false" customHeight="false" outlineLevel="0" collapsed="false">
      <c r="A2136" s="21"/>
      <c r="D2136" s="22"/>
      <c r="I2136" s="23" t="str">
        <f aca="false">IF(E2136="","",IFERROR(INDEX(Categories!$A$2:$A$200,MATCH(E2136,Categories!$B$2:$B$200,0)),"Unknown"))</f>
        <v/>
      </c>
      <c r="J2136" s="24" t="str">
        <f aca="false">IF(A2136="","",DATE(YEAR(A2136),MONTH(A2136),1))</f>
        <v/>
      </c>
      <c r="K2136" s="23" t="str">
        <f aca="false">IF(A2136="","",IF(G2136&lt;&gt;"",G2136,IFERROR(INDEX(Accounts!$D$2:$D$40,MATCH(B2136,Accounts!$A$2:$A$40,0)),"Household")))</f>
        <v/>
      </c>
      <c r="L2136" s="25" t="str">
        <f aca="false">IF(F2136="","",SUMIFS($D$2:$D$3001,$F$2:$F$3001,F2136))</f>
        <v/>
      </c>
      <c r="M2136" s="23" t="str">
        <f aca="false">IF(A2136="","",IF(E2136="","Uncategorized",IF(I2136="Unknown","Unknown category",IF(AND(I2136="Transfer",F2136=""),"Transfer needs ID",IF(AND(F2136&lt;&gt;"",ABS(N(L2136))&gt;0.009),"Unmatched transfer",IF(AND(LEFT(E2136,6)="Rental",K2136="Household"),"Rental row needs property",""))))))</f>
        <v/>
      </c>
    </row>
    <row r="2137" customFormat="false" ht="15" hidden="false" customHeight="false" outlineLevel="0" collapsed="false">
      <c r="A2137" s="21"/>
      <c r="D2137" s="22"/>
      <c r="I2137" s="23" t="str">
        <f aca="false">IF(E2137="","",IFERROR(INDEX(Categories!$A$2:$A$200,MATCH(E2137,Categories!$B$2:$B$200,0)),"Unknown"))</f>
        <v/>
      </c>
      <c r="J2137" s="24" t="str">
        <f aca="false">IF(A2137="","",DATE(YEAR(A2137),MONTH(A2137),1))</f>
        <v/>
      </c>
      <c r="K2137" s="23" t="str">
        <f aca="false">IF(A2137="","",IF(G2137&lt;&gt;"",G2137,IFERROR(INDEX(Accounts!$D$2:$D$40,MATCH(B2137,Accounts!$A$2:$A$40,0)),"Household")))</f>
        <v/>
      </c>
      <c r="L2137" s="25" t="str">
        <f aca="false">IF(F2137="","",SUMIFS($D$2:$D$3001,$F$2:$F$3001,F2137))</f>
        <v/>
      </c>
      <c r="M2137" s="23" t="str">
        <f aca="false">IF(A2137="","",IF(E2137="","Uncategorized",IF(I2137="Unknown","Unknown category",IF(AND(I2137="Transfer",F2137=""),"Transfer needs ID",IF(AND(F2137&lt;&gt;"",ABS(N(L2137))&gt;0.009),"Unmatched transfer",IF(AND(LEFT(E2137,6)="Rental",K2137="Household"),"Rental row needs property",""))))))</f>
        <v/>
      </c>
    </row>
    <row r="2138" customFormat="false" ht="15" hidden="false" customHeight="false" outlineLevel="0" collapsed="false">
      <c r="A2138" s="21"/>
      <c r="D2138" s="22"/>
      <c r="I2138" s="23" t="str">
        <f aca="false">IF(E2138="","",IFERROR(INDEX(Categories!$A$2:$A$200,MATCH(E2138,Categories!$B$2:$B$200,0)),"Unknown"))</f>
        <v/>
      </c>
      <c r="J2138" s="24" t="str">
        <f aca="false">IF(A2138="","",DATE(YEAR(A2138),MONTH(A2138),1))</f>
        <v/>
      </c>
      <c r="K2138" s="23" t="str">
        <f aca="false">IF(A2138="","",IF(G2138&lt;&gt;"",G2138,IFERROR(INDEX(Accounts!$D$2:$D$40,MATCH(B2138,Accounts!$A$2:$A$40,0)),"Household")))</f>
        <v/>
      </c>
      <c r="L2138" s="25" t="str">
        <f aca="false">IF(F2138="","",SUMIFS($D$2:$D$3001,$F$2:$F$3001,F2138))</f>
        <v/>
      </c>
      <c r="M2138" s="23" t="str">
        <f aca="false">IF(A2138="","",IF(E2138="","Uncategorized",IF(I2138="Unknown","Unknown category",IF(AND(I2138="Transfer",F2138=""),"Transfer needs ID",IF(AND(F2138&lt;&gt;"",ABS(N(L2138))&gt;0.009),"Unmatched transfer",IF(AND(LEFT(E2138,6)="Rental",K2138="Household"),"Rental row needs property",""))))))</f>
        <v/>
      </c>
    </row>
    <row r="2139" customFormat="false" ht="15" hidden="false" customHeight="false" outlineLevel="0" collapsed="false">
      <c r="A2139" s="21"/>
      <c r="D2139" s="22"/>
      <c r="I2139" s="23" t="str">
        <f aca="false">IF(E2139="","",IFERROR(INDEX(Categories!$A$2:$A$200,MATCH(E2139,Categories!$B$2:$B$200,0)),"Unknown"))</f>
        <v/>
      </c>
      <c r="J2139" s="24" t="str">
        <f aca="false">IF(A2139="","",DATE(YEAR(A2139),MONTH(A2139),1))</f>
        <v/>
      </c>
      <c r="K2139" s="23" t="str">
        <f aca="false">IF(A2139="","",IF(G2139&lt;&gt;"",G2139,IFERROR(INDEX(Accounts!$D$2:$D$40,MATCH(B2139,Accounts!$A$2:$A$40,0)),"Household")))</f>
        <v/>
      </c>
      <c r="L2139" s="25" t="str">
        <f aca="false">IF(F2139="","",SUMIFS($D$2:$D$3001,$F$2:$F$3001,F2139))</f>
        <v/>
      </c>
      <c r="M2139" s="23" t="str">
        <f aca="false">IF(A2139="","",IF(E2139="","Uncategorized",IF(I2139="Unknown","Unknown category",IF(AND(I2139="Transfer",F2139=""),"Transfer needs ID",IF(AND(F2139&lt;&gt;"",ABS(N(L2139))&gt;0.009),"Unmatched transfer",IF(AND(LEFT(E2139,6)="Rental",K2139="Household"),"Rental row needs property",""))))))</f>
        <v/>
      </c>
    </row>
    <row r="2140" customFormat="false" ht="15" hidden="false" customHeight="false" outlineLevel="0" collapsed="false">
      <c r="A2140" s="21"/>
      <c r="D2140" s="22"/>
      <c r="I2140" s="23" t="str">
        <f aca="false">IF(E2140="","",IFERROR(INDEX(Categories!$A$2:$A$200,MATCH(E2140,Categories!$B$2:$B$200,0)),"Unknown"))</f>
        <v/>
      </c>
      <c r="J2140" s="24" t="str">
        <f aca="false">IF(A2140="","",DATE(YEAR(A2140),MONTH(A2140),1))</f>
        <v/>
      </c>
      <c r="K2140" s="23" t="str">
        <f aca="false">IF(A2140="","",IF(G2140&lt;&gt;"",G2140,IFERROR(INDEX(Accounts!$D$2:$D$40,MATCH(B2140,Accounts!$A$2:$A$40,0)),"Household")))</f>
        <v/>
      </c>
      <c r="L2140" s="25" t="str">
        <f aca="false">IF(F2140="","",SUMIFS($D$2:$D$3001,$F$2:$F$3001,F2140))</f>
        <v/>
      </c>
      <c r="M2140" s="23" t="str">
        <f aca="false">IF(A2140="","",IF(E2140="","Uncategorized",IF(I2140="Unknown","Unknown category",IF(AND(I2140="Transfer",F2140=""),"Transfer needs ID",IF(AND(F2140&lt;&gt;"",ABS(N(L2140))&gt;0.009),"Unmatched transfer",IF(AND(LEFT(E2140,6)="Rental",K2140="Household"),"Rental row needs property",""))))))</f>
        <v/>
      </c>
    </row>
    <row r="2141" customFormat="false" ht="15" hidden="false" customHeight="false" outlineLevel="0" collapsed="false">
      <c r="A2141" s="21"/>
      <c r="D2141" s="22"/>
      <c r="I2141" s="23" t="str">
        <f aca="false">IF(E2141="","",IFERROR(INDEX(Categories!$A$2:$A$200,MATCH(E2141,Categories!$B$2:$B$200,0)),"Unknown"))</f>
        <v/>
      </c>
      <c r="J2141" s="24" t="str">
        <f aca="false">IF(A2141="","",DATE(YEAR(A2141),MONTH(A2141),1))</f>
        <v/>
      </c>
      <c r="K2141" s="23" t="str">
        <f aca="false">IF(A2141="","",IF(G2141&lt;&gt;"",G2141,IFERROR(INDEX(Accounts!$D$2:$D$40,MATCH(B2141,Accounts!$A$2:$A$40,0)),"Household")))</f>
        <v/>
      </c>
      <c r="L2141" s="25" t="str">
        <f aca="false">IF(F2141="","",SUMIFS($D$2:$D$3001,$F$2:$F$3001,F2141))</f>
        <v/>
      </c>
      <c r="M2141" s="23" t="str">
        <f aca="false">IF(A2141="","",IF(E2141="","Uncategorized",IF(I2141="Unknown","Unknown category",IF(AND(I2141="Transfer",F2141=""),"Transfer needs ID",IF(AND(F2141&lt;&gt;"",ABS(N(L2141))&gt;0.009),"Unmatched transfer",IF(AND(LEFT(E2141,6)="Rental",K2141="Household"),"Rental row needs property",""))))))</f>
        <v/>
      </c>
    </row>
    <row r="2142" customFormat="false" ht="15" hidden="false" customHeight="false" outlineLevel="0" collapsed="false">
      <c r="A2142" s="21"/>
      <c r="D2142" s="22"/>
      <c r="I2142" s="23" t="str">
        <f aca="false">IF(E2142="","",IFERROR(INDEX(Categories!$A$2:$A$200,MATCH(E2142,Categories!$B$2:$B$200,0)),"Unknown"))</f>
        <v/>
      </c>
      <c r="J2142" s="24" t="str">
        <f aca="false">IF(A2142="","",DATE(YEAR(A2142),MONTH(A2142),1))</f>
        <v/>
      </c>
      <c r="K2142" s="23" t="str">
        <f aca="false">IF(A2142="","",IF(G2142&lt;&gt;"",G2142,IFERROR(INDEX(Accounts!$D$2:$D$40,MATCH(B2142,Accounts!$A$2:$A$40,0)),"Household")))</f>
        <v/>
      </c>
      <c r="L2142" s="25" t="str">
        <f aca="false">IF(F2142="","",SUMIFS($D$2:$D$3001,$F$2:$F$3001,F2142))</f>
        <v/>
      </c>
      <c r="M2142" s="23" t="str">
        <f aca="false">IF(A2142="","",IF(E2142="","Uncategorized",IF(I2142="Unknown","Unknown category",IF(AND(I2142="Transfer",F2142=""),"Transfer needs ID",IF(AND(F2142&lt;&gt;"",ABS(N(L2142))&gt;0.009),"Unmatched transfer",IF(AND(LEFT(E2142,6)="Rental",K2142="Household"),"Rental row needs property",""))))))</f>
        <v/>
      </c>
    </row>
    <row r="2143" customFormat="false" ht="15" hidden="false" customHeight="false" outlineLevel="0" collapsed="false">
      <c r="A2143" s="21"/>
      <c r="D2143" s="22"/>
      <c r="I2143" s="23" t="str">
        <f aca="false">IF(E2143="","",IFERROR(INDEX(Categories!$A$2:$A$200,MATCH(E2143,Categories!$B$2:$B$200,0)),"Unknown"))</f>
        <v/>
      </c>
      <c r="J2143" s="24" t="str">
        <f aca="false">IF(A2143="","",DATE(YEAR(A2143),MONTH(A2143),1))</f>
        <v/>
      </c>
      <c r="K2143" s="23" t="str">
        <f aca="false">IF(A2143="","",IF(G2143&lt;&gt;"",G2143,IFERROR(INDEX(Accounts!$D$2:$D$40,MATCH(B2143,Accounts!$A$2:$A$40,0)),"Household")))</f>
        <v/>
      </c>
      <c r="L2143" s="25" t="str">
        <f aca="false">IF(F2143="","",SUMIFS($D$2:$D$3001,$F$2:$F$3001,F2143))</f>
        <v/>
      </c>
      <c r="M2143" s="23" t="str">
        <f aca="false">IF(A2143="","",IF(E2143="","Uncategorized",IF(I2143="Unknown","Unknown category",IF(AND(I2143="Transfer",F2143=""),"Transfer needs ID",IF(AND(F2143&lt;&gt;"",ABS(N(L2143))&gt;0.009),"Unmatched transfer",IF(AND(LEFT(E2143,6)="Rental",K2143="Household"),"Rental row needs property",""))))))</f>
        <v/>
      </c>
    </row>
    <row r="2144" customFormat="false" ht="15" hidden="false" customHeight="false" outlineLevel="0" collapsed="false">
      <c r="A2144" s="21"/>
      <c r="D2144" s="22"/>
      <c r="I2144" s="23" t="str">
        <f aca="false">IF(E2144="","",IFERROR(INDEX(Categories!$A$2:$A$200,MATCH(E2144,Categories!$B$2:$B$200,0)),"Unknown"))</f>
        <v/>
      </c>
      <c r="J2144" s="24" t="str">
        <f aca="false">IF(A2144="","",DATE(YEAR(A2144),MONTH(A2144),1))</f>
        <v/>
      </c>
      <c r="K2144" s="23" t="str">
        <f aca="false">IF(A2144="","",IF(G2144&lt;&gt;"",G2144,IFERROR(INDEX(Accounts!$D$2:$D$40,MATCH(B2144,Accounts!$A$2:$A$40,0)),"Household")))</f>
        <v/>
      </c>
      <c r="L2144" s="25" t="str">
        <f aca="false">IF(F2144="","",SUMIFS($D$2:$D$3001,$F$2:$F$3001,F2144))</f>
        <v/>
      </c>
      <c r="M2144" s="23" t="str">
        <f aca="false">IF(A2144="","",IF(E2144="","Uncategorized",IF(I2144="Unknown","Unknown category",IF(AND(I2144="Transfer",F2144=""),"Transfer needs ID",IF(AND(F2144&lt;&gt;"",ABS(N(L2144))&gt;0.009),"Unmatched transfer",IF(AND(LEFT(E2144,6)="Rental",K2144="Household"),"Rental row needs property",""))))))</f>
        <v/>
      </c>
    </row>
    <row r="2145" customFormat="false" ht="15" hidden="false" customHeight="false" outlineLevel="0" collapsed="false">
      <c r="A2145" s="21"/>
      <c r="D2145" s="22"/>
      <c r="I2145" s="23" t="str">
        <f aca="false">IF(E2145="","",IFERROR(INDEX(Categories!$A$2:$A$200,MATCH(E2145,Categories!$B$2:$B$200,0)),"Unknown"))</f>
        <v/>
      </c>
      <c r="J2145" s="24" t="str">
        <f aca="false">IF(A2145="","",DATE(YEAR(A2145),MONTH(A2145),1))</f>
        <v/>
      </c>
      <c r="K2145" s="23" t="str">
        <f aca="false">IF(A2145="","",IF(G2145&lt;&gt;"",G2145,IFERROR(INDEX(Accounts!$D$2:$D$40,MATCH(B2145,Accounts!$A$2:$A$40,0)),"Household")))</f>
        <v/>
      </c>
      <c r="L2145" s="25" t="str">
        <f aca="false">IF(F2145="","",SUMIFS($D$2:$D$3001,$F$2:$F$3001,F2145))</f>
        <v/>
      </c>
      <c r="M2145" s="23" t="str">
        <f aca="false">IF(A2145="","",IF(E2145="","Uncategorized",IF(I2145="Unknown","Unknown category",IF(AND(I2145="Transfer",F2145=""),"Transfer needs ID",IF(AND(F2145&lt;&gt;"",ABS(N(L2145))&gt;0.009),"Unmatched transfer",IF(AND(LEFT(E2145,6)="Rental",K2145="Household"),"Rental row needs property",""))))))</f>
        <v/>
      </c>
    </row>
    <row r="2146" customFormat="false" ht="15" hidden="false" customHeight="false" outlineLevel="0" collapsed="false">
      <c r="A2146" s="21"/>
      <c r="D2146" s="22"/>
      <c r="I2146" s="23" t="str">
        <f aca="false">IF(E2146="","",IFERROR(INDEX(Categories!$A$2:$A$200,MATCH(E2146,Categories!$B$2:$B$200,0)),"Unknown"))</f>
        <v/>
      </c>
      <c r="J2146" s="24" t="str">
        <f aca="false">IF(A2146="","",DATE(YEAR(A2146),MONTH(A2146),1))</f>
        <v/>
      </c>
      <c r="K2146" s="23" t="str">
        <f aca="false">IF(A2146="","",IF(G2146&lt;&gt;"",G2146,IFERROR(INDEX(Accounts!$D$2:$D$40,MATCH(B2146,Accounts!$A$2:$A$40,0)),"Household")))</f>
        <v/>
      </c>
      <c r="L2146" s="25" t="str">
        <f aca="false">IF(F2146="","",SUMIFS($D$2:$D$3001,$F$2:$F$3001,F2146))</f>
        <v/>
      </c>
      <c r="M2146" s="23" t="str">
        <f aca="false">IF(A2146="","",IF(E2146="","Uncategorized",IF(I2146="Unknown","Unknown category",IF(AND(I2146="Transfer",F2146=""),"Transfer needs ID",IF(AND(F2146&lt;&gt;"",ABS(N(L2146))&gt;0.009),"Unmatched transfer",IF(AND(LEFT(E2146,6)="Rental",K2146="Household"),"Rental row needs property",""))))))</f>
        <v/>
      </c>
    </row>
    <row r="2147" customFormat="false" ht="15" hidden="false" customHeight="false" outlineLevel="0" collapsed="false">
      <c r="A2147" s="21"/>
      <c r="D2147" s="22"/>
      <c r="I2147" s="23" t="str">
        <f aca="false">IF(E2147="","",IFERROR(INDEX(Categories!$A$2:$A$200,MATCH(E2147,Categories!$B$2:$B$200,0)),"Unknown"))</f>
        <v/>
      </c>
      <c r="J2147" s="24" t="str">
        <f aca="false">IF(A2147="","",DATE(YEAR(A2147),MONTH(A2147),1))</f>
        <v/>
      </c>
      <c r="K2147" s="23" t="str">
        <f aca="false">IF(A2147="","",IF(G2147&lt;&gt;"",G2147,IFERROR(INDEX(Accounts!$D$2:$D$40,MATCH(B2147,Accounts!$A$2:$A$40,0)),"Household")))</f>
        <v/>
      </c>
      <c r="L2147" s="25" t="str">
        <f aca="false">IF(F2147="","",SUMIFS($D$2:$D$3001,$F$2:$F$3001,F2147))</f>
        <v/>
      </c>
      <c r="M2147" s="23" t="str">
        <f aca="false">IF(A2147="","",IF(E2147="","Uncategorized",IF(I2147="Unknown","Unknown category",IF(AND(I2147="Transfer",F2147=""),"Transfer needs ID",IF(AND(F2147&lt;&gt;"",ABS(N(L2147))&gt;0.009),"Unmatched transfer",IF(AND(LEFT(E2147,6)="Rental",K2147="Household"),"Rental row needs property",""))))))</f>
        <v/>
      </c>
    </row>
    <row r="2148" customFormat="false" ht="15" hidden="false" customHeight="false" outlineLevel="0" collapsed="false">
      <c r="A2148" s="21"/>
      <c r="D2148" s="22"/>
      <c r="I2148" s="23" t="str">
        <f aca="false">IF(E2148="","",IFERROR(INDEX(Categories!$A$2:$A$200,MATCH(E2148,Categories!$B$2:$B$200,0)),"Unknown"))</f>
        <v/>
      </c>
      <c r="J2148" s="24" t="str">
        <f aca="false">IF(A2148="","",DATE(YEAR(A2148),MONTH(A2148),1))</f>
        <v/>
      </c>
      <c r="K2148" s="23" t="str">
        <f aca="false">IF(A2148="","",IF(G2148&lt;&gt;"",G2148,IFERROR(INDEX(Accounts!$D$2:$D$40,MATCH(B2148,Accounts!$A$2:$A$40,0)),"Household")))</f>
        <v/>
      </c>
      <c r="L2148" s="25" t="str">
        <f aca="false">IF(F2148="","",SUMIFS($D$2:$D$3001,$F$2:$F$3001,F2148))</f>
        <v/>
      </c>
      <c r="M2148" s="23" t="str">
        <f aca="false">IF(A2148="","",IF(E2148="","Uncategorized",IF(I2148="Unknown","Unknown category",IF(AND(I2148="Transfer",F2148=""),"Transfer needs ID",IF(AND(F2148&lt;&gt;"",ABS(N(L2148))&gt;0.009),"Unmatched transfer",IF(AND(LEFT(E2148,6)="Rental",K2148="Household"),"Rental row needs property",""))))))</f>
        <v/>
      </c>
    </row>
    <row r="2149" customFormat="false" ht="15" hidden="false" customHeight="false" outlineLevel="0" collapsed="false">
      <c r="A2149" s="21"/>
      <c r="D2149" s="22"/>
      <c r="I2149" s="23" t="str">
        <f aca="false">IF(E2149="","",IFERROR(INDEX(Categories!$A$2:$A$200,MATCH(E2149,Categories!$B$2:$B$200,0)),"Unknown"))</f>
        <v/>
      </c>
      <c r="J2149" s="24" t="str">
        <f aca="false">IF(A2149="","",DATE(YEAR(A2149),MONTH(A2149),1))</f>
        <v/>
      </c>
      <c r="K2149" s="23" t="str">
        <f aca="false">IF(A2149="","",IF(G2149&lt;&gt;"",G2149,IFERROR(INDEX(Accounts!$D$2:$D$40,MATCH(B2149,Accounts!$A$2:$A$40,0)),"Household")))</f>
        <v/>
      </c>
      <c r="L2149" s="25" t="str">
        <f aca="false">IF(F2149="","",SUMIFS($D$2:$D$3001,$F$2:$F$3001,F2149))</f>
        <v/>
      </c>
      <c r="M2149" s="23" t="str">
        <f aca="false">IF(A2149="","",IF(E2149="","Uncategorized",IF(I2149="Unknown","Unknown category",IF(AND(I2149="Transfer",F2149=""),"Transfer needs ID",IF(AND(F2149&lt;&gt;"",ABS(N(L2149))&gt;0.009),"Unmatched transfer",IF(AND(LEFT(E2149,6)="Rental",K2149="Household"),"Rental row needs property",""))))))</f>
        <v/>
      </c>
    </row>
    <row r="2150" customFormat="false" ht="15" hidden="false" customHeight="false" outlineLevel="0" collapsed="false">
      <c r="A2150" s="21"/>
      <c r="D2150" s="22"/>
      <c r="I2150" s="23" t="str">
        <f aca="false">IF(E2150="","",IFERROR(INDEX(Categories!$A$2:$A$200,MATCH(E2150,Categories!$B$2:$B$200,0)),"Unknown"))</f>
        <v/>
      </c>
      <c r="J2150" s="24" t="str">
        <f aca="false">IF(A2150="","",DATE(YEAR(A2150),MONTH(A2150),1))</f>
        <v/>
      </c>
      <c r="K2150" s="23" t="str">
        <f aca="false">IF(A2150="","",IF(G2150&lt;&gt;"",G2150,IFERROR(INDEX(Accounts!$D$2:$D$40,MATCH(B2150,Accounts!$A$2:$A$40,0)),"Household")))</f>
        <v/>
      </c>
      <c r="L2150" s="25" t="str">
        <f aca="false">IF(F2150="","",SUMIFS($D$2:$D$3001,$F$2:$F$3001,F2150))</f>
        <v/>
      </c>
      <c r="M2150" s="23" t="str">
        <f aca="false">IF(A2150="","",IF(E2150="","Uncategorized",IF(I2150="Unknown","Unknown category",IF(AND(I2150="Transfer",F2150=""),"Transfer needs ID",IF(AND(F2150&lt;&gt;"",ABS(N(L2150))&gt;0.009),"Unmatched transfer",IF(AND(LEFT(E2150,6)="Rental",K2150="Household"),"Rental row needs property",""))))))</f>
        <v/>
      </c>
    </row>
    <row r="2151" customFormat="false" ht="15" hidden="false" customHeight="false" outlineLevel="0" collapsed="false">
      <c r="A2151" s="21"/>
      <c r="D2151" s="22"/>
      <c r="I2151" s="23" t="str">
        <f aca="false">IF(E2151="","",IFERROR(INDEX(Categories!$A$2:$A$200,MATCH(E2151,Categories!$B$2:$B$200,0)),"Unknown"))</f>
        <v/>
      </c>
      <c r="J2151" s="24" t="str">
        <f aca="false">IF(A2151="","",DATE(YEAR(A2151),MONTH(A2151),1))</f>
        <v/>
      </c>
      <c r="K2151" s="23" t="str">
        <f aca="false">IF(A2151="","",IF(G2151&lt;&gt;"",G2151,IFERROR(INDEX(Accounts!$D$2:$D$40,MATCH(B2151,Accounts!$A$2:$A$40,0)),"Household")))</f>
        <v/>
      </c>
      <c r="L2151" s="25" t="str">
        <f aca="false">IF(F2151="","",SUMIFS($D$2:$D$3001,$F$2:$F$3001,F2151))</f>
        <v/>
      </c>
      <c r="M2151" s="23" t="str">
        <f aca="false">IF(A2151="","",IF(E2151="","Uncategorized",IF(I2151="Unknown","Unknown category",IF(AND(I2151="Transfer",F2151=""),"Transfer needs ID",IF(AND(F2151&lt;&gt;"",ABS(N(L2151))&gt;0.009),"Unmatched transfer",IF(AND(LEFT(E2151,6)="Rental",K2151="Household"),"Rental row needs property",""))))))</f>
        <v/>
      </c>
    </row>
    <row r="2152" customFormat="false" ht="15" hidden="false" customHeight="false" outlineLevel="0" collapsed="false">
      <c r="A2152" s="21"/>
      <c r="D2152" s="22"/>
      <c r="I2152" s="23" t="str">
        <f aca="false">IF(E2152="","",IFERROR(INDEX(Categories!$A$2:$A$200,MATCH(E2152,Categories!$B$2:$B$200,0)),"Unknown"))</f>
        <v/>
      </c>
      <c r="J2152" s="24" t="str">
        <f aca="false">IF(A2152="","",DATE(YEAR(A2152),MONTH(A2152),1))</f>
        <v/>
      </c>
      <c r="K2152" s="23" t="str">
        <f aca="false">IF(A2152="","",IF(G2152&lt;&gt;"",G2152,IFERROR(INDEX(Accounts!$D$2:$D$40,MATCH(B2152,Accounts!$A$2:$A$40,0)),"Household")))</f>
        <v/>
      </c>
      <c r="L2152" s="25" t="str">
        <f aca="false">IF(F2152="","",SUMIFS($D$2:$D$3001,$F$2:$F$3001,F2152))</f>
        <v/>
      </c>
      <c r="M2152" s="23" t="str">
        <f aca="false">IF(A2152="","",IF(E2152="","Uncategorized",IF(I2152="Unknown","Unknown category",IF(AND(I2152="Transfer",F2152=""),"Transfer needs ID",IF(AND(F2152&lt;&gt;"",ABS(N(L2152))&gt;0.009),"Unmatched transfer",IF(AND(LEFT(E2152,6)="Rental",K2152="Household"),"Rental row needs property",""))))))</f>
        <v/>
      </c>
    </row>
    <row r="2153" customFormat="false" ht="15" hidden="false" customHeight="false" outlineLevel="0" collapsed="false">
      <c r="A2153" s="21"/>
      <c r="D2153" s="22"/>
      <c r="I2153" s="23" t="str">
        <f aca="false">IF(E2153="","",IFERROR(INDEX(Categories!$A$2:$A$200,MATCH(E2153,Categories!$B$2:$B$200,0)),"Unknown"))</f>
        <v/>
      </c>
      <c r="J2153" s="24" t="str">
        <f aca="false">IF(A2153="","",DATE(YEAR(A2153),MONTH(A2153),1))</f>
        <v/>
      </c>
      <c r="K2153" s="23" t="str">
        <f aca="false">IF(A2153="","",IF(G2153&lt;&gt;"",G2153,IFERROR(INDEX(Accounts!$D$2:$D$40,MATCH(B2153,Accounts!$A$2:$A$40,0)),"Household")))</f>
        <v/>
      </c>
      <c r="L2153" s="25" t="str">
        <f aca="false">IF(F2153="","",SUMIFS($D$2:$D$3001,$F$2:$F$3001,F2153))</f>
        <v/>
      </c>
      <c r="M2153" s="23" t="str">
        <f aca="false">IF(A2153="","",IF(E2153="","Uncategorized",IF(I2153="Unknown","Unknown category",IF(AND(I2153="Transfer",F2153=""),"Transfer needs ID",IF(AND(F2153&lt;&gt;"",ABS(N(L2153))&gt;0.009),"Unmatched transfer",IF(AND(LEFT(E2153,6)="Rental",K2153="Household"),"Rental row needs property",""))))))</f>
        <v/>
      </c>
    </row>
    <row r="2154" customFormat="false" ht="15" hidden="false" customHeight="false" outlineLevel="0" collapsed="false">
      <c r="A2154" s="21"/>
      <c r="D2154" s="22"/>
      <c r="I2154" s="23" t="str">
        <f aca="false">IF(E2154="","",IFERROR(INDEX(Categories!$A$2:$A$200,MATCH(E2154,Categories!$B$2:$B$200,0)),"Unknown"))</f>
        <v/>
      </c>
      <c r="J2154" s="24" t="str">
        <f aca="false">IF(A2154="","",DATE(YEAR(A2154),MONTH(A2154),1))</f>
        <v/>
      </c>
      <c r="K2154" s="23" t="str">
        <f aca="false">IF(A2154="","",IF(G2154&lt;&gt;"",G2154,IFERROR(INDEX(Accounts!$D$2:$D$40,MATCH(B2154,Accounts!$A$2:$A$40,0)),"Household")))</f>
        <v/>
      </c>
      <c r="L2154" s="25" t="str">
        <f aca="false">IF(F2154="","",SUMIFS($D$2:$D$3001,$F$2:$F$3001,F2154))</f>
        <v/>
      </c>
      <c r="M2154" s="23" t="str">
        <f aca="false">IF(A2154="","",IF(E2154="","Uncategorized",IF(I2154="Unknown","Unknown category",IF(AND(I2154="Transfer",F2154=""),"Transfer needs ID",IF(AND(F2154&lt;&gt;"",ABS(N(L2154))&gt;0.009),"Unmatched transfer",IF(AND(LEFT(E2154,6)="Rental",K2154="Household"),"Rental row needs property",""))))))</f>
        <v/>
      </c>
    </row>
    <row r="2155" customFormat="false" ht="15" hidden="false" customHeight="false" outlineLevel="0" collapsed="false">
      <c r="A2155" s="21"/>
      <c r="D2155" s="22"/>
      <c r="I2155" s="23" t="str">
        <f aca="false">IF(E2155="","",IFERROR(INDEX(Categories!$A$2:$A$200,MATCH(E2155,Categories!$B$2:$B$200,0)),"Unknown"))</f>
        <v/>
      </c>
      <c r="J2155" s="24" t="str">
        <f aca="false">IF(A2155="","",DATE(YEAR(A2155),MONTH(A2155),1))</f>
        <v/>
      </c>
      <c r="K2155" s="23" t="str">
        <f aca="false">IF(A2155="","",IF(G2155&lt;&gt;"",G2155,IFERROR(INDEX(Accounts!$D$2:$D$40,MATCH(B2155,Accounts!$A$2:$A$40,0)),"Household")))</f>
        <v/>
      </c>
      <c r="L2155" s="25" t="str">
        <f aca="false">IF(F2155="","",SUMIFS($D$2:$D$3001,$F$2:$F$3001,F2155))</f>
        <v/>
      </c>
      <c r="M2155" s="23" t="str">
        <f aca="false">IF(A2155="","",IF(E2155="","Uncategorized",IF(I2155="Unknown","Unknown category",IF(AND(I2155="Transfer",F2155=""),"Transfer needs ID",IF(AND(F2155&lt;&gt;"",ABS(N(L2155))&gt;0.009),"Unmatched transfer",IF(AND(LEFT(E2155,6)="Rental",K2155="Household"),"Rental row needs property",""))))))</f>
        <v/>
      </c>
    </row>
    <row r="2156" customFormat="false" ht="15" hidden="false" customHeight="false" outlineLevel="0" collapsed="false">
      <c r="A2156" s="21"/>
      <c r="D2156" s="22"/>
      <c r="I2156" s="23" t="str">
        <f aca="false">IF(E2156="","",IFERROR(INDEX(Categories!$A$2:$A$200,MATCH(E2156,Categories!$B$2:$B$200,0)),"Unknown"))</f>
        <v/>
      </c>
      <c r="J2156" s="24" t="str">
        <f aca="false">IF(A2156="","",DATE(YEAR(A2156),MONTH(A2156),1))</f>
        <v/>
      </c>
      <c r="K2156" s="23" t="str">
        <f aca="false">IF(A2156="","",IF(G2156&lt;&gt;"",G2156,IFERROR(INDEX(Accounts!$D$2:$D$40,MATCH(B2156,Accounts!$A$2:$A$40,0)),"Household")))</f>
        <v/>
      </c>
      <c r="L2156" s="25" t="str">
        <f aca="false">IF(F2156="","",SUMIFS($D$2:$D$3001,$F$2:$F$3001,F2156))</f>
        <v/>
      </c>
      <c r="M2156" s="23" t="str">
        <f aca="false">IF(A2156="","",IF(E2156="","Uncategorized",IF(I2156="Unknown","Unknown category",IF(AND(I2156="Transfer",F2156=""),"Transfer needs ID",IF(AND(F2156&lt;&gt;"",ABS(N(L2156))&gt;0.009),"Unmatched transfer",IF(AND(LEFT(E2156,6)="Rental",K2156="Household"),"Rental row needs property",""))))))</f>
        <v/>
      </c>
    </row>
    <row r="2157" customFormat="false" ht="15" hidden="false" customHeight="false" outlineLevel="0" collapsed="false">
      <c r="A2157" s="21"/>
      <c r="D2157" s="22"/>
      <c r="I2157" s="23" t="str">
        <f aca="false">IF(E2157="","",IFERROR(INDEX(Categories!$A$2:$A$200,MATCH(E2157,Categories!$B$2:$B$200,0)),"Unknown"))</f>
        <v/>
      </c>
      <c r="J2157" s="24" t="str">
        <f aca="false">IF(A2157="","",DATE(YEAR(A2157),MONTH(A2157),1))</f>
        <v/>
      </c>
      <c r="K2157" s="23" t="str">
        <f aca="false">IF(A2157="","",IF(G2157&lt;&gt;"",G2157,IFERROR(INDEX(Accounts!$D$2:$D$40,MATCH(B2157,Accounts!$A$2:$A$40,0)),"Household")))</f>
        <v/>
      </c>
      <c r="L2157" s="25" t="str">
        <f aca="false">IF(F2157="","",SUMIFS($D$2:$D$3001,$F$2:$F$3001,F2157))</f>
        <v/>
      </c>
      <c r="M2157" s="23" t="str">
        <f aca="false">IF(A2157="","",IF(E2157="","Uncategorized",IF(I2157="Unknown","Unknown category",IF(AND(I2157="Transfer",F2157=""),"Transfer needs ID",IF(AND(F2157&lt;&gt;"",ABS(N(L2157))&gt;0.009),"Unmatched transfer",IF(AND(LEFT(E2157,6)="Rental",K2157="Household"),"Rental row needs property",""))))))</f>
        <v/>
      </c>
    </row>
    <row r="2158" customFormat="false" ht="15" hidden="false" customHeight="false" outlineLevel="0" collapsed="false">
      <c r="A2158" s="21"/>
      <c r="D2158" s="22"/>
      <c r="I2158" s="23" t="str">
        <f aca="false">IF(E2158="","",IFERROR(INDEX(Categories!$A$2:$A$200,MATCH(E2158,Categories!$B$2:$B$200,0)),"Unknown"))</f>
        <v/>
      </c>
      <c r="J2158" s="24" t="str">
        <f aca="false">IF(A2158="","",DATE(YEAR(A2158),MONTH(A2158),1))</f>
        <v/>
      </c>
      <c r="K2158" s="23" t="str">
        <f aca="false">IF(A2158="","",IF(G2158&lt;&gt;"",G2158,IFERROR(INDEX(Accounts!$D$2:$D$40,MATCH(B2158,Accounts!$A$2:$A$40,0)),"Household")))</f>
        <v/>
      </c>
      <c r="L2158" s="25" t="str">
        <f aca="false">IF(F2158="","",SUMIFS($D$2:$D$3001,$F$2:$F$3001,F2158))</f>
        <v/>
      </c>
      <c r="M2158" s="23" t="str">
        <f aca="false">IF(A2158="","",IF(E2158="","Uncategorized",IF(I2158="Unknown","Unknown category",IF(AND(I2158="Transfer",F2158=""),"Transfer needs ID",IF(AND(F2158&lt;&gt;"",ABS(N(L2158))&gt;0.009),"Unmatched transfer",IF(AND(LEFT(E2158,6)="Rental",K2158="Household"),"Rental row needs property",""))))))</f>
        <v/>
      </c>
    </row>
    <row r="2159" customFormat="false" ht="15" hidden="false" customHeight="false" outlineLevel="0" collapsed="false">
      <c r="A2159" s="21"/>
      <c r="D2159" s="22"/>
      <c r="I2159" s="23" t="str">
        <f aca="false">IF(E2159="","",IFERROR(INDEX(Categories!$A$2:$A$200,MATCH(E2159,Categories!$B$2:$B$200,0)),"Unknown"))</f>
        <v/>
      </c>
      <c r="J2159" s="24" t="str">
        <f aca="false">IF(A2159="","",DATE(YEAR(A2159),MONTH(A2159),1))</f>
        <v/>
      </c>
      <c r="K2159" s="23" t="str">
        <f aca="false">IF(A2159="","",IF(G2159&lt;&gt;"",G2159,IFERROR(INDEX(Accounts!$D$2:$D$40,MATCH(B2159,Accounts!$A$2:$A$40,0)),"Household")))</f>
        <v/>
      </c>
      <c r="L2159" s="25" t="str">
        <f aca="false">IF(F2159="","",SUMIFS($D$2:$D$3001,$F$2:$F$3001,F2159))</f>
        <v/>
      </c>
      <c r="M2159" s="23" t="str">
        <f aca="false">IF(A2159="","",IF(E2159="","Uncategorized",IF(I2159="Unknown","Unknown category",IF(AND(I2159="Transfer",F2159=""),"Transfer needs ID",IF(AND(F2159&lt;&gt;"",ABS(N(L2159))&gt;0.009),"Unmatched transfer",IF(AND(LEFT(E2159,6)="Rental",K2159="Household"),"Rental row needs property",""))))))</f>
        <v/>
      </c>
    </row>
    <row r="2160" customFormat="false" ht="15" hidden="false" customHeight="false" outlineLevel="0" collapsed="false">
      <c r="A2160" s="21"/>
      <c r="D2160" s="22"/>
      <c r="I2160" s="23" t="str">
        <f aca="false">IF(E2160="","",IFERROR(INDEX(Categories!$A$2:$A$200,MATCH(E2160,Categories!$B$2:$B$200,0)),"Unknown"))</f>
        <v/>
      </c>
      <c r="J2160" s="24" t="str">
        <f aca="false">IF(A2160="","",DATE(YEAR(A2160),MONTH(A2160),1))</f>
        <v/>
      </c>
      <c r="K2160" s="23" t="str">
        <f aca="false">IF(A2160="","",IF(G2160&lt;&gt;"",G2160,IFERROR(INDEX(Accounts!$D$2:$D$40,MATCH(B2160,Accounts!$A$2:$A$40,0)),"Household")))</f>
        <v/>
      </c>
      <c r="L2160" s="25" t="str">
        <f aca="false">IF(F2160="","",SUMIFS($D$2:$D$3001,$F$2:$F$3001,F2160))</f>
        <v/>
      </c>
      <c r="M2160" s="23" t="str">
        <f aca="false">IF(A2160="","",IF(E2160="","Uncategorized",IF(I2160="Unknown","Unknown category",IF(AND(I2160="Transfer",F2160=""),"Transfer needs ID",IF(AND(F2160&lt;&gt;"",ABS(N(L2160))&gt;0.009),"Unmatched transfer",IF(AND(LEFT(E2160,6)="Rental",K2160="Household"),"Rental row needs property",""))))))</f>
        <v/>
      </c>
    </row>
    <row r="2161" customFormat="false" ht="15" hidden="false" customHeight="false" outlineLevel="0" collapsed="false">
      <c r="A2161" s="21"/>
      <c r="D2161" s="22"/>
      <c r="I2161" s="23" t="str">
        <f aca="false">IF(E2161="","",IFERROR(INDEX(Categories!$A$2:$A$200,MATCH(E2161,Categories!$B$2:$B$200,0)),"Unknown"))</f>
        <v/>
      </c>
      <c r="J2161" s="24" t="str">
        <f aca="false">IF(A2161="","",DATE(YEAR(A2161),MONTH(A2161),1))</f>
        <v/>
      </c>
      <c r="K2161" s="23" t="str">
        <f aca="false">IF(A2161="","",IF(G2161&lt;&gt;"",G2161,IFERROR(INDEX(Accounts!$D$2:$D$40,MATCH(B2161,Accounts!$A$2:$A$40,0)),"Household")))</f>
        <v/>
      </c>
      <c r="L2161" s="25" t="str">
        <f aca="false">IF(F2161="","",SUMIFS($D$2:$D$3001,$F$2:$F$3001,F2161))</f>
        <v/>
      </c>
      <c r="M2161" s="23" t="str">
        <f aca="false">IF(A2161="","",IF(E2161="","Uncategorized",IF(I2161="Unknown","Unknown category",IF(AND(I2161="Transfer",F2161=""),"Transfer needs ID",IF(AND(F2161&lt;&gt;"",ABS(N(L2161))&gt;0.009),"Unmatched transfer",IF(AND(LEFT(E2161,6)="Rental",K2161="Household"),"Rental row needs property",""))))))</f>
        <v/>
      </c>
    </row>
    <row r="2162" customFormat="false" ht="15" hidden="false" customHeight="false" outlineLevel="0" collapsed="false">
      <c r="A2162" s="21"/>
      <c r="D2162" s="22"/>
      <c r="I2162" s="23" t="str">
        <f aca="false">IF(E2162="","",IFERROR(INDEX(Categories!$A$2:$A$200,MATCH(E2162,Categories!$B$2:$B$200,0)),"Unknown"))</f>
        <v/>
      </c>
      <c r="J2162" s="24" t="str">
        <f aca="false">IF(A2162="","",DATE(YEAR(A2162),MONTH(A2162),1))</f>
        <v/>
      </c>
      <c r="K2162" s="23" t="str">
        <f aca="false">IF(A2162="","",IF(G2162&lt;&gt;"",G2162,IFERROR(INDEX(Accounts!$D$2:$D$40,MATCH(B2162,Accounts!$A$2:$A$40,0)),"Household")))</f>
        <v/>
      </c>
      <c r="L2162" s="25" t="str">
        <f aca="false">IF(F2162="","",SUMIFS($D$2:$D$3001,$F$2:$F$3001,F2162))</f>
        <v/>
      </c>
      <c r="M2162" s="23" t="str">
        <f aca="false">IF(A2162="","",IF(E2162="","Uncategorized",IF(I2162="Unknown","Unknown category",IF(AND(I2162="Transfer",F2162=""),"Transfer needs ID",IF(AND(F2162&lt;&gt;"",ABS(N(L2162))&gt;0.009),"Unmatched transfer",IF(AND(LEFT(E2162,6)="Rental",K2162="Household"),"Rental row needs property",""))))))</f>
        <v/>
      </c>
    </row>
    <row r="2163" customFormat="false" ht="15" hidden="false" customHeight="false" outlineLevel="0" collapsed="false">
      <c r="A2163" s="21"/>
      <c r="D2163" s="22"/>
      <c r="I2163" s="23" t="str">
        <f aca="false">IF(E2163="","",IFERROR(INDEX(Categories!$A$2:$A$200,MATCH(E2163,Categories!$B$2:$B$200,0)),"Unknown"))</f>
        <v/>
      </c>
      <c r="J2163" s="24" t="str">
        <f aca="false">IF(A2163="","",DATE(YEAR(A2163),MONTH(A2163),1))</f>
        <v/>
      </c>
      <c r="K2163" s="23" t="str">
        <f aca="false">IF(A2163="","",IF(G2163&lt;&gt;"",G2163,IFERROR(INDEX(Accounts!$D$2:$D$40,MATCH(B2163,Accounts!$A$2:$A$40,0)),"Household")))</f>
        <v/>
      </c>
      <c r="L2163" s="25" t="str">
        <f aca="false">IF(F2163="","",SUMIFS($D$2:$D$3001,$F$2:$F$3001,F2163))</f>
        <v/>
      </c>
      <c r="M2163" s="23" t="str">
        <f aca="false">IF(A2163="","",IF(E2163="","Uncategorized",IF(I2163="Unknown","Unknown category",IF(AND(I2163="Transfer",F2163=""),"Transfer needs ID",IF(AND(F2163&lt;&gt;"",ABS(N(L2163))&gt;0.009),"Unmatched transfer",IF(AND(LEFT(E2163,6)="Rental",K2163="Household"),"Rental row needs property",""))))))</f>
        <v/>
      </c>
    </row>
    <row r="2164" customFormat="false" ht="15" hidden="false" customHeight="false" outlineLevel="0" collapsed="false">
      <c r="A2164" s="21"/>
      <c r="D2164" s="22"/>
      <c r="I2164" s="23" t="str">
        <f aca="false">IF(E2164="","",IFERROR(INDEX(Categories!$A$2:$A$200,MATCH(E2164,Categories!$B$2:$B$200,0)),"Unknown"))</f>
        <v/>
      </c>
      <c r="J2164" s="24" t="str">
        <f aca="false">IF(A2164="","",DATE(YEAR(A2164),MONTH(A2164),1))</f>
        <v/>
      </c>
      <c r="K2164" s="23" t="str">
        <f aca="false">IF(A2164="","",IF(G2164&lt;&gt;"",G2164,IFERROR(INDEX(Accounts!$D$2:$D$40,MATCH(B2164,Accounts!$A$2:$A$40,0)),"Household")))</f>
        <v/>
      </c>
      <c r="L2164" s="25" t="str">
        <f aca="false">IF(F2164="","",SUMIFS($D$2:$D$3001,$F$2:$F$3001,F2164))</f>
        <v/>
      </c>
      <c r="M2164" s="23" t="str">
        <f aca="false">IF(A2164="","",IF(E2164="","Uncategorized",IF(I2164="Unknown","Unknown category",IF(AND(I2164="Transfer",F2164=""),"Transfer needs ID",IF(AND(F2164&lt;&gt;"",ABS(N(L2164))&gt;0.009),"Unmatched transfer",IF(AND(LEFT(E2164,6)="Rental",K2164="Household"),"Rental row needs property",""))))))</f>
        <v/>
      </c>
    </row>
    <row r="2165" customFormat="false" ht="15" hidden="false" customHeight="false" outlineLevel="0" collapsed="false">
      <c r="A2165" s="21"/>
      <c r="D2165" s="22"/>
      <c r="I2165" s="23" t="str">
        <f aca="false">IF(E2165="","",IFERROR(INDEX(Categories!$A$2:$A$200,MATCH(E2165,Categories!$B$2:$B$200,0)),"Unknown"))</f>
        <v/>
      </c>
      <c r="J2165" s="24" t="str">
        <f aca="false">IF(A2165="","",DATE(YEAR(A2165),MONTH(A2165),1))</f>
        <v/>
      </c>
      <c r="K2165" s="23" t="str">
        <f aca="false">IF(A2165="","",IF(G2165&lt;&gt;"",G2165,IFERROR(INDEX(Accounts!$D$2:$D$40,MATCH(B2165,Accounts!$A$2:$A$40,0)),"Household")))</f>
        <v/>
      </c>
      <c r="L2165" s="25" t="str">
        <f aca="false">IF(F2165="","",SUMIFS($D$2:$D$3001,$F$2:$F$3001,F2165))</f>
        <v/>
      </c>
      <c r="M2165" s="23" t="str">
        <f aca="false">IF(A2165="","",IF(E2165="","Uncategorized",IF(I2165="Unknown","Unknown category",IF(AND(I2165="Transfer",F2165=""),"Transfer needs ID",IF(AND(F2165&lt;&gt;"",ABS(N(L2165))&gt;0.009),"Unmatched transfer",IF(AND(LEFT(E2165,6)="Rental",K2165="Household"),"Rental row needs property",""))))))</f>
        <v/>
      </c>
    </row>
    <row r="2166" customFormat="false" ht="15" hidden="false" customHeight="false" outlineLevel="0" collapsed="false">
      <c r="A2166" s="21"/>
      <c r="D2166" s="22"/>
      <c r="I2166" s="23" t="str">
        <f aca="false">IF(E2166="","",IFERROR(INDEX(Categories!$A$2:$A$200,MATCH(E2166,Categories!$B$2:$B$200,0)),"Unknown"))</f>
        <v/>
      </c>
      <c r="J2166" s="24" t="str">
        <f aca="false">IF(A2166="","",DATE(YEAR(A2166),MONTH(A2166),1))</f>
        <v/>
      </c>
      <c r="K2166" s="23" t="str">
        <f aca="false">IF(A2166="","",IF(G2166&lt;&gt;"",G2166,IFERROR(INDEX(Accounts!$D$2:$D$40,MATCH(B2166,Accounts!$A$2:$A$40,0)),"Household")))</f>
        <v/>
      </c>
      <c r="L2166" s="25" t="str">
        <f aca="false">IF(F2166="","",SUMIFS($D$2:$D$3001,$F$2:$F$3001,F2166))</f>
        <v/>
      </c>
      <c r="M2166" s="23" t="str">
        <f aca="false">IF(A2166="","",IF(E2166="","Uncategorized",IF(I2166="Unknown","Unknown category",IF(AND(I2166="Transfer",F2166=""),"Transfer needs ID",IF(AND(F2166&lt;&gt;"",ABS(N(L2166))&gt;0.009),"Unmatched transfer",IF(AND(LEFT(E2166,6)="Rental",K2166="Household"),"Rental row needs property",""))))))</f>
        <v/>
      </c>
    </row>
    <row r="2167" customFormat="false" ht="15" hidden="false" customHeight="false" outlineLevel="0" collapsed="false">
      <c r="A2167" s="21"/>
      <c r="D2167" s="22"/>
      <c r="I2167" s="23" t="str">
        <f aca="false">IF(E2167="","",IFERROR(INDEX(Categories!$A$2:$A$200,MATCH(E2167,Categories!$B$2:$B$200,0)),"Unknown"))</f>
        <v/>
      </c>
      <c r="J2167" s="24" t="str">
        <f aca="false">IF(A2167="","",DATE(YEAR(A2167),MONTH(A2167),1))</f>
        <v/>
      </c>
      <c r="K2167" s="23" t="str">
        <f aca="false">IF(A2167="","",IF(G2167&lt;&gt;"",G2167,IFERROR(INDEX(Accounts!$D$2:$D$40,MATCH(B2167,Accounts!$A$2:$A$40,0)),"Household")))</f>
        <v/>
      </c>
      <c r="L2167" s="25" t="str">
        <f aca="false">IF(F2167="","",SUMIFS($D$2:$D$3001,$F$2:$F$3001,F2167))</f>
        <v/>
      </c>
      <c r="M2167" s="23" t="str">
        <f aca="false">IF(A2167="","",IF(E2167="","Uncategorized",IF(I2167="Unknown","Unknown category",IF(AND(I2167="Transfer",F2167=""),"Transfer needs ID",IF(AND(F2167&lt;&gt;"",ABS(N(L2167))&gt;0.009),"Unmatched transfer",IF(AND(LEFT(E2167,6)="Rental",K2167="Household"),"Rental row needs property",""))))))</f>
        <v/>
      </c>
    </row>
    <row r="2168" customFormat="false" ht="15" hidden="false" customHeight="false" outlineLevel="0" collapsed="false">
      <c r="A2168" s="21"/>
      <c r="D2168" s="22"/>
      <c r="I2168" s="23" t="str">
        <f aca="false">IF(E2168="","",IFERROR(INDEX(Categories!$A$2:$A$200,MATCH(E2168,Categories!$B$2:$B$200,0)),"Unknown"))</f>
        <v/>
      </c>
      <c r="J2168" s="24" t="str">
        <f aca="false">IF(A2168="","",DATE(YEAR(A2168),MONTH(A2168),1))</f>
        <v/>
      </c>
      <c r="K2168" s="23" t="str">
        <f aca="false">IF(A2168="","",IF(G2168&lt;&gt;"",G2168,IFERROR(INDEX(Accounts!$D$2:$D$40,MATCH(B2168,Accounts!$A$2:$A$40,0)),"Household")))</f>
        <v/>
      </c>
      <c r="L2168" s="25" t="str">
        <f aca="false">IF(F2168="","",SUMIFS($D$2:$D$3001,$F$2:$F$3001,F2168))</f>
        <v/>
      </c>
      <c r="M2168" s="23" t="str">
        <f aca="false">IF(A2168="","",IF(E2168="","Uncategorized",IF(I2168="Unknown","Unknown category",IF(AND(I2168="Transfer",F2168=""),"Transfer needs ID",IF(AND(F2168&lt;&gt;"",ABS(N(L2168))&gt;0.009),"Unmatched transfer",IF(AND(LEFT(E2168,6)="Rental",K2168="Household"),"Rental row needs property",""))))))</f>
        <v/>
      </c>
    </row>
    <row r="2169" customFormat="false" ht="15" hidden="false" customHeight="false" outlineLevel="0" collapsed="false">
      <c r="A2169" s="21"/>
      <c r="D2169" s="22"/>
      <c r="I2169" s="23" t="str">
        <f aca="false">IF(E2169="","",IFERROR(INDEX(Categories!$A$2:$A$200,MATCH(E2169,Categories!$B$2:$B$200,0)),"Unknown"))</f>
        <v/>
      </c>
      <c r="J2169" s="24" t="str">
        <f aca="false">IF(A2169="","",DATE(YEAR(A2169),MONTH(A2169),1))</f>
        <v/>
      </c>
      <c r="K2169" s="23" t="str">
        <f aca="false">IF(A2169="","",IF(G2169&lt;&gt;"",G2169,IFERROR(INDEX(Accounts!$D$2:$D$40,MATCH(B2169,Accounts!$A$2:$A$40,0)),"Household")))</f>
        <v/>
      </c>
      <c r="L2169" s="25" t="str">
        <f aca="false">IF(F2169="","",SUMIFS($D$2:$D$3001,$F$2:$F$3001,F2169))</f>
        <v/>
      </c>
      <c r="M2169" s="23" t="str">
        <f aca="false">IF(A2169="","",IF(E2169="","Uncategorized",IF(I2169="Unknown","Unknown category",IF(AND(I2169="Transfer",F2169=""),"Transfer needs ID",IF(AND(F2169&lt;&gt;"",ABS(N(L2169))&gt;0.009),"Unmatched transfer",IF(AND(LEFT(E2169,6)="Rental",K2169="Household"),"Rental row needs property",""))))))</f>
        <v/>
      </c>
    </row>
    <row r="2170" customFormat="false" ht="15" hidden="false" customHeight="false" outlineLevel="0" collapsed="false">
      <c r="A2170" s="21"/>
      <c r="D2170" s="22"/>
      <c r="I2170" s="23" t="str">
        <f aca="false">IF(E2170="","",IFERROR(INDEX(Categories!$A$2:$A$200,MATCH(E2170,Categories!$B$2:$B$200,0)),"Unknown"))</f>
        <v/>
      </c>
      <c r="J2170" s="24" t="str">
        <f aca="false">IF(A2170="","",DATE(YEAR(A2170),MONTH(A2170),1))</f>
        <v/>
      </c>
      <c r="K2170" s="23" t="str">
        <f aca="false">IF(A2170="","",IF(G2170&lt;&gt;"",G2170,IFERROR(INDEX(Accounts!$D$2:$D$40,MATCH(B2170,Accounts!$A$2:$A$40,0)),"Household")))</f>
        <v/>
      </c>
      <c r="L2170" s="25" t="str">
        <f aca="false">IF(F2170="","",SUMIFS($D$2:$D$3001,$F$2:$F$3001,F2170))</f>
        <v/>
      </c>
      <c r="M2170" s="23" t="str">
        <f aca="false">IF(A2170="","",IF(E2170="","Uncategorized",IF(I2170="Unknown","Unknown category",IF(AND(I2170="Transfer",F2170=""),"Transfer needs ID",IF(AND(F2170&lt;&gt;"",ABS(N(L2170))&gt;0.009),"Unmatched transfer",IF(AND(LEFT(E2170,6)="Rental",K2170="Household"),"Rental row needs property",""))))))</f>
        <v/>
      </c>
    </row>
    <row r="2171" customFormat="false" ht="15" hidden="false" customHeight="false" outlineLevel="0" collapsed="false">
      <c r="A2171" s="21"/>
      <c r="D2171" s="22"/>
      <c r="I2171" s="23" t="str">
        <f aca="false">IF(E2171="","",IFERROR(INDEX(Categories!$A$2:$A$200,MATCH(E2171,Categories!$B$2:$B$200,0)),"Unknown"))</f>
        <v/>
      </c>
      <c r="J2171" s="24" t="str">
        <f aca="false">IF(A2171="","",DATE(YEAR(A2171),MONTH(A2171),1))</f>
        <v/>
      </c>
      <c r="K2171" s="23" t="str">
        <f aca="false">IF(A2171="","",IF(G2171&lt;&gt;"",G2171,IFERROR(INDEX(Accounts!$D$2:$D$40,MATCH(B2171,Accounts!$A$2:$A$40,0)),"Household")))</f>
        <v/>
      </c>
      <c r="L2171" s="25" t="str">
        <f aca="false">IF(F2171="","",SUMIFS($D$2:$D$3001,$F$2:$F$3001,F2171))</f>
        <v/>
      </c>
      <c r="M2171" s="23" t="str">
        <f aca="false">IF(A2171="","",IF(E2171="","Uncategorized",IF(I2171="Unknown","Unknown category",IF(AND(I2171="Transfer",F2171=""),"Transfer needs ID",IF(AND(F2171&lt;&gt;"",ABS(N(L2171))&gt;0.009),"Unmatched transfer",IF(AND(LEFT(E2171,6)="Rental",K2171="Household"),"Rental row needs property",""))))))</f>
        <v/>
      </c>
    </row>
    <row r="2172" customFormat="false" ht="15" hidden="false" customHeight="false" outlineLevel="0" collapsed="false">
      <c r="A2172" s="21"/>
      <c r="D2172" s="22"/>
      <c r="I2172" s="23" t="str">
        <f aca="false">IF(E2172="","",IFERROR(INDEX(Categories!$A$2:$A$200,MATCH(E2172,Categories!$B$2:$B$200,0)),"Unknown"))</f>
        <v/>
      </c>
      <c r="J2172" s="24" t="str">
        <f aca="false">IF(A2172="","",DATE(YEAR(A2172),MONTH(A2172),1))</f>
        <v/>
      </c>
      <c r="K2172" s="23" t="str">
        <f aca="false">IF(A2172="","",IF(G2172&lt;&gt;"",G2172,IFERROR(INDEX(Accounts!$D$2:$D$40,MATCH(B2172,Accounts!$A$2:$A$40,0)),"Household")))</f>
        <v/>
      </c>
      <c r="L2172" s="25" t="str">
        <f aca="false">IF(F2172="","",SUMIFS($D$2:$D$3001,$F$2:$F$3001,F2172))</f>
        <v/>
      </c>
      <c r="M2172" s="23" t="str">
        <f aca="false">IF(A2172="","",IF(E2172="","Uncategorized",IF(I2172="Unknown","Unknown category",IF(AND(I2172="Transfer",F2172=""),"Transfer needs ID",IF(AND(F2172&lt;&gt;"",ABS(N(L2172))&gt;0.009),"Unmatched transfer",IF(AND(LEFT(E2172,6)="Rental",K2172="Household"),"Rental row needs property",""))))))</f>
        <v/>
      </c>
    </row>
    <row r="2173" customFormat="false" ht="15" hidden="false" customHeight="false" outlineLevel="0" collapsed="false">
      <c r="A2173" s="21"/>
      <c r="D2173" s="22"/>
      <c r="I2173" s="23" t="str">
        <f aca="false">IF(E2173="","",IFERROR(INDEX(Categories!$A$2:$A$200,MATCH(E2173,Categories!$B$2:$B$200,0)),"Unknown"))</f>
        <v/>
      </c>
      <c r="J2173" s="24" t="str">
        <f aca="false">IF(A2173="","",DATE(YEAR(A2173),MONTH(A2173),1))</f>
        <v/>
      </c>
      <c r="K2173" s="23" t="str">
        <f aca="false">IF(A2173="","",IF(G2173&lt;&gt;"",G2173,IFERROR(INDEX(Accounts!$D$2:$D$40,MATCH(B2173,Accounts!$A$2:$A$40,0)),"Household")))</f>
        <v/>
      </c>
      <c r="L2173" s="25" t="str">
        <f aca="false">IF(F2173="","",SUMIFS($D$2:$D$3001,$F$2:$F$3001,F2173))</f>
        <v/>
      </c>
      <c r="M2173" s="23" t="str">
        <f aca="false">IF(A2173="","",IF(E2173="","Uncategorized",IF(I2173="Unknown","Unknown category",IF(AND(I2173="Transfer",F2173=""),"Transfer needs ID",IF(AND(F2173&lt;&gt;"",ABS(N(L2173))&gt;0.009),"Unmatched transfer",IF(AND(LEFT(E2173,6)="Rental",K2173="Household"),"Rental row needs property",""))))))</f>
        <v/>
      </c>
    </row>
    <row r="2174" customFormat="false" ht="15" hidden="false" customHeight="false" outlineLevel="0" collapsed="false">
      <c r="A2174" s="21"/>
      <c r="D2174" s="22"/>
      <c r="I2174" s="23" t="str">
        <f aca="false">IF(E2174="","",IFERROR(INDEX(Categories!$A$2:$A$200,MATCH(E2174,Categories!$B$2:$B$200,0)),"Unknown"))</f>
        <v/>
      </c>
      <c r="J2174" s="24" t="str">
        <f aca="false">IF(A2174="","",DATE(YEAR(A2174),MONTH(A2174),1))</f>
        <v/>
      </c>
      <c r="K2174" s="23" t="str">
        <f aca="false">IF(A2174="","",IF(G2174&lt;&gt;"",G2174,IFERROR(INDEX(Accounts!$D$2:$D$40,MATCH(B2174,Accounts!$A$2:$A$40,0)),"Household")))</f>
        <v/>
      </c>
      <c r="L2174" s="25" t="str">
        <f aca="false">IF(F2174="","",SUMIFS($D$2:$D$3001,$F$2:$F$3001,F2174))</f>
        <v/>
      </c>
      <c r="M2174" s="23" t="str">
        <f aca="false">IF(A2174="","",IF(E2174="","Uncategorized",IF(I2174="Unknown","Unknown category",IF(AND(I2174="Transfer",F2174=""),"Transfer needs ID",IF(AND(F2174&lt;&gt;"",ABS(N(L2174))&gt;0.009),"Unmatched transfer",IF(AND(LEFT(E2174,6)="Rental",K2174="Household"),"Rental row needs property",""))))))</f>
        <v/>
      </c>
    </row>
    <row r="2175" customFormat="false" ht="15" hidden="false" customHeight="false" outlineLevel="0" collapsed="false">
      <c r="A2175" s="21"/>
      <c r="D2175" s="22"/>
      <c r="I2175" s="23" t="str">
        <f aca="false">IF(E2175="","",IFERROR(INDEX(Categories!$A$2:$A$200,MATCH(E2175,Categories!$B$2:$B$200,0)),"Unknown"))</f>
        <v/>
      </c>
      <c r="J2175" s="24" t="str">
        <f aca="false">IF(A2175="","",DATE(YEAR(A2175),MONTH(A2175),1))</f>
        <v/>
      </c>
      <c r="K2175" s="23" t="str">
        <f aca="false">IF(A2175="","",IF(G2175&lt;&gt;"",G2175,IFERROR(INDEX(Accounts!$D$2:$D$40,MATCH(B2175,Accounts!$A$2:$A$40,0)),"Household")))</f>
        <v/>
      </c>
      <c r="L2175" s="25" t="str">
        <f aca="false">IF(F2175="","",SUMIFS($D$2:$D$3001,$F$2:$F$3001,F2175))</f>
        <v/>
      </c>
      <c r="M2175" s="23" t="str">
        <f aca="false">IF(A2175="","",IF(E2175="","Uncategorized",IF(I2175="Unknown","Unknown category",IF(AND(I2175="Transfer",F2175=""),"Transfer needs ID",IF(AND(F2175&lt;&gt;"",ABS(N(L2175))&gt;0.009),"Unmatched transfer",IF(AND(LEFT(E2175,6)="Rental",K2175="Household"),"Rental row needs property",""))))))</f>
        <v/>
      </c>
    </row>
    <row r="2176" customFormat="false" ht="15" hidden="false" customHeight="false" outlineLevel="0" collapsed="false">
      <c r="A2176" s="21"/>
      <c r="D2176" s="22"/>
      <c r="I2176" s="23" t="str">
        <f aca="false">IF(E2176="","",IFERROR(INDEX(Categories!$A$2:$A$200,MATCH(E2176,Categories!$B$2:$B$200,0)),"Unknown"))</f>
        <v/>
      </c>
      <c r="J2176" s="24" t="str">
        <f aca="false">IF(A2176="","",DATE(YEAR(A2176),MONTH(A2176),1))</f>
        <v/>
      </c>
      <c r="K2176" s="23" t="str">
        <f aca="false">IF(A2176="","",IF(G2176&lt;&gt;"",G2176,IFERROR(INDEX(Accounts!$D$2:$D$40,MATCH(B2176,Accounts!$A$2:$A$40,0)),"Household")))</f>
        <v/>
      </c>
      <c r="L2176" s="25" t="str">
        <f aca="false">IF(F2176="","",SUMIFS($D$2:$D$3001,$F$2:$F$3001,F2176))</f>
        <v/>
      </c>
      <c r="M2176" s="23" t="str">
        <f aca="false">IF(A2176="","",IF(E2176="","Uncategorized",IF(I2176="Unknown","Unknown category",IF(AND(I2176="Transfer",F2176=""),"Transfer needs ID",IF(AND(F2176&lt;&gt;"",ABS(N(L2176))&gt;0.009),"Unmatched transfer",IF(AND(LEFT(E2176,6)="Rental",K2176="Household"),"Rental row needs property",""))))))</f>
        <v/>
      </c>
    </row>
    <row r="2177" customFormat="false" ht="15" hidden="false" customHeight="false" outlineLevel="0" collapsed="false">
      <c r="A2177" s="21"/>
      <c r="D2177" s="22"/>
      <c r="I2177" s="23" t="str">
        <f aca="false">IF(E2177="","",IFERROR(INDEX(Categories!$A$2:$A$200,MATCH(E2177,Categories!$B$2:$B$200,0)),"Unknown"))</f>
        <v/>
      </c>
      <c r="J2177" s="24" t="str">
        <f aca="false">IF(A2177="","",DATE(YEAR(A2177),MONTH(A2177),1))</f>
        <v/>
      </c>
      <c r="K2177" s="23" t="str">
        <f aca="false">IF(A2177="","",IF(G2177&lt;&gt;"",G2177,IFERROR(INDEX(Accounts!$D$2:$D$40,MATCH(B2177,Accounts!$A$2:$A$40,0)),"Household")))</f>
        <v/>
      </c>
      <c r="L2177" s="25" t="str">
        <f aca="false">IF(F2177="","",SUMIFS($D$2:$D$3001,$F$2:$F$3001,F2177))</f>
        <v/>
      </c>
      <c r="M2177" s="23" t="str">
        <f aca="false">IF(A2177="","",IF(E2177="","Uncategorized",IF(I2177="Unknown","Unknown category",IF(AND(I2177="Transfer",F2177=""),"Transfer needs ID",IF(AND(F2177&lt;&gt;"",ABS(N(L2177))&gt;0.009),"Unmatched transfer",IF(AND(LEFT(E2177,6)="Rental",K2177="Household"),"Rental row needs property",""))))))</f>
        <v/>
      </c>
    </row>
    <row r="2178" customFormat="false" ht="15" hidden="false" customHeight="false" outlineLevel="0" collapsed="false">
      <c r="A2178" s="21"/>
      <c r="D2178" s="22"/>
      <c r="I2178" s="23" t="str">
        <f aca="false">IF(E2178="","",IFERROR(INDEX(Categories!$A$2:$A$200,MATCH(E2178,Categories!$B$2:$B$200,0)),"Unknown"))</f>
        <v/>
      </c>
      <c r="J2178" s="24" t="str">
        <f aca="false">IF(A2178="","",DATE(YEAR(A2178),MONTH(A2178),1))</f>
        <v/>
      </c>
      <c r="K2178" s="23" t="str">
        <f aca="false">IF(A2178="","",IF(G2178&lt;&gt;"",G2178,IFERROR(INDEX(Accounts!$D$2:$D$40,MATCH(B2178,Accounts!$A$2:$A$40,0)),"Household")))</f>
        <v/>
      </c>
      <c r="L2178" s="25" t="str">
        <f aca="false">IF(F2178="","",SUMIFS($D$2:$D$3001,$F$2:$F$3001,F2178))</f>
        <v/>
      </c>
      <c r="M2178" s="23" t="str">
        <f aca="false">IF(A2178="","",IF(E2178="","Uncategorized",IF(I2178="Unknown","Unknown category",IF(AND(I2178="Transfer",F2178=""),"Transfer needs ID",IF(AND(F2178&lt;&gt;"",ABS(N(L2178))&gt;0.009),"Unmatched transfer",IF(AND(LEFT(E2178,6)="Rental",K2178="Household"),"Rental row needs property",""))))))</f>
        <v/>
      </c>
    </row>
    <row r="2179" customFormat="false" ht="15" hidden="false" customHeight="false" outlineLevel="0" collapsed="false">
      <c r="A2179" s="21"/>
      <c r="D2179" s="22"/>
      <c r="I2179" s="23" t="str">
        <f aca="false">IF(E2179="","",IFERROR(INDEX(Categories!$A$2:$A$200,MATCH(E2179,Categories!$B$2:$B$200,0)),"Unknown"))</f>
        <v/>
      </c>
      <c r="J2179" s="24" t="str">
        <f aca="false">IF(A2179="","",DATE(YEAR(A2179),MONTH(A2179),1))</f>
        <v/>
      </c>
      <c r="K2179" s="23" t="str">
        <f aca="false">IF(A2179="","",IF(G2179&lt;&gt;"",G2179,IFERROR(INDEX(Accounts!$D$2:$D$40,MATCH(B2179,Accounts!$A$2:$A$40,0)),"Household")))</f>
        <v/>
      </c>
      <c r="L2179" s="25" t="str">
        <f aca="false">IF(F2179="","",SUMIFS($D$2:$D$3001,$F$2:$F$3001,F2179))</f>
        <v/>
      </c>
      <c r="M2179" s="23" t="str">
        <f aca="false">IF(A2179="","",IF(E2179="","Uncategorized",IF(I2179="Unknown","Unknown category",IF(AND(I2179="Transfer",F2179=""),"Transfer needs ID",IF(AND(F2179&lt;&gt;"",ABS(N(L2179))&gt;0.009),"Unmatched transfer",IF(AND(LEFT(E2179,6)="Rental",K2179="Household"),"Rental row needs property",""))))))</f>
        <v/>
      </c>
    </row>
    <row r="2180" customFormat="false" ht="15" hidden="false" customHeight="false" outlineLevel="0" collapsed="false">
      <c r="A2180" s="21"/>
      <c r="D2180" s="22"/>
      <c r="I2180" s="23" t="str">
        <f aca="false">IF(E2180="","",IFERROR(INDEX(Categories!$A$2:$A$200,MATCH(E2180,Categories!$B$2:$B$200,0)),"Unknown"))</f>
        <v/>
      </c>
      <c r="J2180" s="24" t="str">
        <f aca="false">IF(A2180="","",DATE(YEAR(A2180),MONTH(A2180),1))</f>
        <v/>
      </c>
      <c r="K2180" s="23" t="str">
        <f aca="false">IF(A2180="","",IF(G2180&lt;&gt;"",G2180,IFERROR(INDEX(Accounts!$D$2:$D$40,MATCH(B2180,Accounts!$A$2:$A$40,0)),"Household")))</f>
        <v/>
      </c>
      <c r="L2180" s="25" t="str">
        <f aca="false">IF(F2180="","",SUMIFS($D$2:$D$3001,$F$2:$F$3001,F2180))</f>
        <v/>
      </c>
      <c r="M2180" s="23" t="str">
        <f aca="false">IF(A2180="","",IF(E2180="","Uncategorized",IF(I2180="Unknown","Unknown category",IF(AND(I2180="Transfer",F2180=""),"Transfer needs ID",IF(AND(F2180&lt;&gt;"",ABS(N(L2180))&gt;0.009),"Unmatched transfer",IF(AND(LEFT(E2180,6)="Rental",K2180="Household"),"Rental row needs property",""))))))</f>
        <v/>
      </c>
    </row>
    <row r="2181" customFormat="false" ht="15" hidden="false" customHeight="false" outlineLevel="0" collapsed="false">
      <c r="A2181" s="21"/>
      <c r="D2181" s="22"/>
      <c r="I2181" s="23" t="str">
        <f aca="false">IF(E2181="","",IFERROR(INDEX(Categories!$A$2:$A$200,MATCH(E2181,Categories!$B$2:$B$200,0)),"Unknown"))</f>
        <v/>
      </c>
      <c r="J2181" s="24" t="str">
        <f aca="false">IF(A2181="","",DATE(YEAR(A2181),MONTH(A2181),1))</f>
        <v/>
      </c>
      <c r="K2181" s="23" t="str">
        <f aca="false">IF(A2181="","",IF(G2181&lt;&gt;"",G2181,IFERROR(INDEX(Accounts!$D$2:$D$40,MATCH(B2181,Accounts!$A$2:$A$40,0)),"Household")))</f>
        <v/>
      </c>
      <c r="L2181" s="25" t="str">
        <f aca="false">IF(F2181="","",SUMIFS($D$2:$D$3001,$F$2:$F$3001,F2181))</f>
        <v/>
      </c>
      <c r="M2181" s="23" t="str">
        <f aca="false">IF(A2181="","",IF(E2181="","Uncategorized",IF(I2181="Unknown","Unknown category",IF(AND(I2181="Transfer",F2181=""),"Transfer needs ID",IF(AND(F2181&lt;&gt;"",ABS(N(L2181))&gt;0.009),"Unmatched transfer",IF(AND(LEFT(E2181,6)="Rental",K2181="Household"),"Rental row needs property",""))))))</f>
        <v/>
      </c>
    </row>
    <row r="2182" customFormat="false" ht="15" hidden="false" customHeight="false" outlineLevel="0" collapsed="false">
      <c r="A2182" s="21"/>
      <c r="D2182" s="22"/>
      <c r="I2182" s="23" t="str">
        <f aca="false">IF(E2182="","",IFERROR(INDEX(Categories!$A$2:$A$200,MATCH(E2182,Categories!$B$2:$B$200,0)),"Unknown"))</f>
        <v/>
      </c>
      <c r="J2182" s="24" t="str">
        <f aca="false">IF(A2182="","",DATE(YEAR(A2182),MONTH(A2182),1))</f>
        <v/>
      </c>
      <c r="K2182" s="23" t="str">
        <f aca="false">IF(A2182="","",IF(G2182&lt;&gt;"",G2182,IFERROR(INDEX(Accounts!$D$2:$D$40,MATCH(B2182,Accounts!$A$2:$A$40,0)),"Household")))</f>
        <v/>
      </c>
      <c r="L2182" s="25" t="str">
        <f aca="false">IF(F2182="","",SUMIFS($D$2:$D$3001,$F$2:$F$3001,F2182))</f>
        <v/>
      </c>
      <c r="M2182" s="23" t="str">
        <f aca="false">IF(A2182="","",IF(E2182="","Uncategorized",IF(I2182="Unknown","Unknown category",IF(AND(I2182="Transfer",F2182=""),"Transfer needs ID",IF(AND(F2182&lt;&gt;"",ABS(N(L2182))&gt;0.009),"Unmatched transfer",IF(AND(LEFT(E2182,6)="Rental",K2182="Household"),"Rental row needs property",""))))))</f>
        <v/>
      </c>
    </row>
    <row r="2183" customFormat="false" ht="15" hidden="false" customHeight="false" outlineLevel="0" collapsed="false">
      <c r="A2183" s="21"/>
      <c r="D2183" s="22"/>
      <c r="I2183" s="23" t="str">
        <f aca="false">IF(E2183="","",IFERROR(INDEX(Categories!$A$2:$A$200,MATCH(E2183,Categories!$B$2:$B$200,0)),"Unknown"))</f>
        <v/>
      </c>
      <c r="J2183" s="24" t="str">
        <f aca="false">IF(A2183="","",DATE(YEAR(A2183),MONTH(A2183),1))</f>
        <v/>
      </c>
      <c r="K2183" s="23" t="str">
        <f aca="false">IF(A2183="","",IF(G2183&lt;&gt;"",G2183,IFERROR(INDEX(Accounts!$D$2:$D$40,MATCH(B2183,Accounts!$A$2:$A$40,0)),"Household")))</f>
        <v/>
      </c>
      <c r="L2183" s="25" t="str">
        <f aca="false">IF(F2183="","",SUMIFS($D$2:$D$3001,$F$2:$F$3001,F2183))</f>
        <v/>
      </c>
      <c r="M2183" s="23" t="str">
        <f aca="false">IF(A2183="","",IF(E2183="","Uncategorized",IF(I2183="Unknown","Unknown category",IF(AND(I2183="Transfer",F2183=""),"Transfer needs ID",IF(AND(F2183&lt;&gt;"",ABS(N(L2183))&gt;0.009),"Unmatched transfer",IF(AND(LEFT(E2183,6)="Rental",K2183="Household"),"Rental row needs property",""))))))</f>
        <v/>
      </c>
    </row>
    <row r="2184" customFormat="false" ht="15" hidden="false" customHeight="false" outlineLevel="0" collapsed="false">
      <c r="A2184" s="21"/>
      <c r="D2184" s="22"/>
      <c r="I2184" s="23" t="str">
        <f aca="false">IF(E2184="","",IFERROR(INDEX(Categories!$A$2:$A$200,MATCH(E2184,Categories!$B$2:$B$200,0)),"Unknown"))</f>
        <v/>
      </c>
      <c r="J2184" s="24" t="str">
        <f aca="false">IF(A2184="","",DATE(YEAR(A2184),MONTH(A2184),1))</f>
        <v/>
      </c>
      <c r="K2184" s="23" t="str">
        <f aca="false">IF(A2184="","",IF(G2184&lt;&gt;"",G2184,IFERROR(INDEX(Accounts!$D$2:$D$40,MATCH(B2184,Accounts!$A$2:$A$40,0)),"Household")))</f>
        <v/>
      </c>
      <c r="L2184" s="25" t="str">
        <f aca="false">IF(F2184="","",SUMIFS($D$2:$D$3001,$F$2:$F$3001,F2184))</f>
        <v/>
      </c>
      <c r="M2184" s="23" t="str">
        <f aca="false">IF(A2184="","",IF(E2184="","Uncategorized",IF(I2184="Unknown","Unknown category",IF(AND(I2184="Transfer",F2184=""),"Transfer needs ID",IF(AND(F2184&lt;&gt;"",ABS(N(L2184))&gt;0.009),"Unmatched transfer",IF(AND(LEFT(E2184,6)="Rental",K2184="Household"),"Rental row needs property",""))))))</f>
        <v/>
      </c>
    </row>
    <row r="2185" customFormat="false" ht="15" hidden="false" customHeight="false" outlineLevel="0" collapsed="false">
      <c r="A2185" s="21"/>
      <c r="D2185" s="22"/>
      <c r="I2185" s="23" t="str">
        <f aca="false">IF(E2185="","",IFERROR(INDEX(Categories!$A$2:$A$200,MATCH(E2185,Categories!$B$2:$B$200,0)),"Unknown"))</f>
        <v/>
      </c>
      <c r="J2185" s="24" t="str">
        <f aca="false">IF(A2185="","",DATE(YEAR(A2185),MONTH(A2185),1))</f>
        <v/>
      </c>
      <c r="K2185" s="23" t="str">
        <f aca="false">IF(A2185="","",IF(G2185&lt;&gt;"",G2185,IFERROR(INDEX(Accounts!$D$2:$D$40,MATCH(B2185,Accounts!$A$2:$A$40,0)),"Household")))</f>
        <v/>
      </c>
      <c r="L2185" s="25" t="str">
        <f aca="false">IF(F2185="","",SUMIFS($D$2:$D$3001,$F$2:$F$3001,F2185))</f>
        <v/>
      </c>
      <c r="M2185" s="23" t="str">
        <f aca="false">IF(A2185="","",IF(E2185="","Uncategorized",IF(I2185="Unknown","Unknown category",IF(AND(I2185="Transfer",F2185=""),"Transfer needs ID",IF(AND(F2185&lt;&gt;"",ABS(N(L2185))&gt;0.009),"Unmatched transfer",IF(AND(LEFT(E2185,6)="Rental",K2185="Household"),"Rental row needs property",""))))))</f>
        <v/>
      </c>
    </row>
    <row r="2186" customFormat="false" ht="15" hidden="false" customHeight="false" outlineLevel="0" collapsed="false">
      <c r="A2186" s="21"/>
      <c r="D2186" s="22"/>
      <c r="I2186" s="23" t="str">
        <f aca="false">IF(E2186="","",IFERROR(INDEX(Categories!$A$2:$A$200,MATCH(E2186,Categories!$B$2:$B$200,0)),"Unknown"))</f>
        <v/>
      </c>
      <c r="J2186" s="24" t="str">
        <f aca="false">IF(A2186="","",DATE(YEAR(A2186),MONTH(A2186),1))</f>
        <v/>
      </c>
      <c r="K2186" s="23" t="str">
        <f aca="false">IF(A2186="","",IF(G2186&lt;&gt;"",G2186,IFERROR(INDEX(Accounts!$D$2:$D$40,MATCH(B2186,Accounts!$A$2:$A$40,0)),"Household")))</f>
        <v/>
      </c>
      <c r="L2186" s="25" t="str">
        <f aca="false">IF(F2186="","",SUMIFS($D$2:$D$3001,$F$2:$F$3001,F2186))</f>
        <v/>
      </c>
      <c r="M2186" s="23" t="str">
        <f aca="false">IF(A2186="","",IF(E2186="","Uncategorized",IF(I2186="Unknown","Unknown category",IF(AND(I2186="Transfer",F2186=""),"Transfer needs ID",IF(AND(F2186&lt;&gt;"",ABS(N(L2186))&gt;0.009),"Unmatched transfer",IF(AND(LEFT(E2186,6)="Rental",K2186="Household"),"Rental row needs property",""))))))</f>
        <v/>
      </c>
    </row>
    <row r="2187" customFormat="false" ht="15" hidden="false" customHeight="false" outlineLevel="0" collapsed="false">
      <c r="A2187" s="21"/>
      <c r="D2187" s="22"/>
      <c r="I2187" s="23" t="str">
        <f aca="false">IF(E2187="","",IFERROR(INDEX(Categories!$A$2:$A$200,MATCH(E2187,Categories!$B$2:$B$200,0)),"Unknown"))</f>
        <v/>
      </c>
      <c r="J2187" s="24" t="str">
        <f aca="false">IF(A2187="","",DATE(YEAR(A2187),MONTH(A2187),1))</f>
        <v/>
      </c>
      <c r="K2187" s="23" t="str">
        <f aca="false">IF(A2187="","",IF(G2187&lt;&gt;"",G2187,IFERROR(INDEX(Accounts!$D$2:$D$40,MATCH(B2187,Accounts!$A$2:$A$40,0)),"Household")))</f>
        <v/>
      </c>
      <c r="L2187" s="25" t="str">
        <f aca="false">IF(F2187="","",SUMIFS($D$2:$D$3001,$F$2:$F$3001,F2187))</f>
        <v/>
      </c>
      <c r="M2187" s="23" t="str">
        <f aca="false">IF(A2187="","",IF(E2187="","Uncategorized",IF(I2187="Unknown","Unknown category",IF(AND(I2187="Transfer",F2187=""),"Transfer needs ID",IF(AND(F2187&lt;&gt;"",ABS(N(L2187))&gt;0.009),"Unmatched transfer",IF(AND(LEFT(E2187,6)="Rental",K2187="Household"),"Rental row needs property",""))))))</f>
        <v/>
      </c>
    </row>
    <row r="2188" customFormat="false" ht="15" hidden="false" customHeight="false" outlineLevel="0" collapsed="false">
      <c r="A2188" s="21"/>
      <c r="D2188" s="22"/>
      <c r="I2188" s="23" t="str">
        <f aca="false">IF(E2188="","",IFERROR(INDEX(Categories!$A$2:$A$200,MATCH(E2188,Categories!$B$2:$B$200,0)),"Unknown"))</f>
        <v/>
      </c>
      <c r="J2188" s="24" t="str">
        <f aca="false">IF(A2188="","",DATE(YEAR(A2188),MONTH(A2188),1))</f>
        <v/>
      </c>
      <c r="K2188" s="23" t="str">
        <f aca="false">IF(A2188="","",IF(G2188&lt;&gt;"",G2188,IFERROR(INDEX(Accounts!$D$2:$D$40,MATCH(B2188,Accounts!$A$2:$A$40,0)),"Household")))</f>
        <v/>
      </c>
      <c r="L2188" s="25" t="str">
        <f aca="false">IF(F2188="","",SUMIFS($D$2:$D$3001,$F$2:$F$3001,F2188))</f>
        <v/>
      </c>
      <c r="M2188" s="23" t="str">
        <f aca="false">IF(A2188="","",IF(E2188="","Uncategorized",IF(I2188="Unknown","Unknown category",IF(AND(I2188="Transfer",F2188=""),"Transfer needs ID",IF(AND(F2188&lt;&gt;"",ABS(N(L2188))&gt;0.009),"Unmatched transfer",IF(AND(LEFT(E2188,6)="Rental",K2188="Household"),"Rental row needs property",""))))))</f>
        <v/>
      </c>
    </row>
    <row r="2189" customFormat="false" ht="15" hidden="false" customHeight="false" outlineLevel="0" collapsed="false">
      <c r="A2189" s="21"/>
      <c r="D2189" s="22"/>
      <c r="I2189" s="23" t="str">
        <f aca="false">IF(E2189="","",IFERROR(INDEX(Categories!$A$2:$A$200,MATCH(E2189,Categories!$B$2:$B$200,0)),"Unknown"))</f>
        <v/>
      </c>
      <c r="J2189" s="24" t="str">
        <f aca="false">IF(A2189="","",DATE(YEAR(A2189),MONTH(A2189),1))</f>
        <v/>
      </c>
      <c r="K2189" s="23" t="str">
        <f aca="false">IF(A2189="","",IF(G2189&lt;&gt;"",G2189,IFERROR(INDEX(Accounts!$D$2:$D$40,MATCH(B2189,Accounts!$A$2:$A$40,0)),"Household")))</f>
        <v/>
      </c>
      <c r="L2189" s="25" t="str">
        <f aca="false">IF(F2189="","",SUMIFS($D$2:$D$3001,$F$2:$F$3001,F2189))</f>
        <v/>
      </c>
      <c r="M2189" s="23" t="str">
        <f aca="false">IF(A2189="","",IF(E2189="","Uncategorized",IF(I2189="Unknown","Unknown category",IF(AND(I2189="Transfer",F2189=""),"Transfer needs ID",IF(AND(F2189&lt;&gt;"",ABS(N(L2189))&gt;0.009),"Unmatched transfer",IF(AND(LEFT(E2189,6)="Rental",K2189="Household"),"Rental row needs property",""))))))</f>
        <v/>
      </c>
    </row>
    <row r="2190" customFormat="false" ht="15" hidden="false" customHeight="false" outlineLevel="0" collapsed="false">
      <c r="A2190" s="21"/>
      <c r="D2190" s="22"/>
      <c r="I2190" s="23" t="str">
        <f aca="false">IF(E2190="","",IFERROR(INDEX(Categories!$A$2:$A$200,MATCH(E2190,Categories!$B$2:$B$200,0)),"Unknown"))</f>
        <v/>
      </c>
      <c r="J2190" s="24" t="str">
        <f aca="false">IF(A2190="","",DATE(YEAR(A2190),MONTH(A2190),1))</f>
        <v/>
      </c>
      <c r="K2190" s="23" t="str">
        <f aca="false">IF(A2190="","",IF(G2190&lt;&gt;"",G2190,IFERROR(INDEX(Accounts!$D$2:$D$40,MATCH(B2190,Accounts!$A$2:$A$40,0)),"Household")))</f>
        <v/>
      </c>
      <c r="L2190" s="25" t="str">
        <f aca="false">IF(F2190="","",SUMIFS($D$2:$D$3001,$F$2:$F$3001,F2190))</f>
        <v/>
      </c>
      <c r="M2190" s="23" t="str">
        <f aca="false">IF(A2190="","",IF(E2190="","Uncategorized",IF(I2190="Unknown","Unknown category",IF(AND(I2190="Transfer",F2190=""),"Transfer needs ID",IF(AND(F2190&lt;&gt;"",ABS(N(L2190))&gt;0.009),"Unmatched transfer",IF(AND(LEFT(E2190,6)="Rental",K2190="Household"),"Rental row needs property",""))))))</f>
        <v/>
      </c>
    </row>
    <row r="2191" customFormat="false" ht="15" hidden="false" customHeight="false" outlineLevel="0" collapsed="false">
      <c r="A2191" s="21"/>
      <c r="D2191" s="22"/>
      <c r="I2191" s="23" t="str">
        <f aca="false">IF(E2191="","",IFERROR(INDEX(Categories!$A$2:$A$200,MATCH(E2191,Categories!$B$2:$B$200,0)),"Unknown"))</f>
        <v/>
      </c>
      <c r="J2191" s="24" t="str">
        <f aca="false">IF(A2191="","",DATE(YEAR(A2191),MONTH(A2191),1))</f>
        <v/>
      </c>
      <c r="K2191" s="23" t="str">
        <f aca="false">IF(A2191="","",IF(G2191&lt;&gt;"",G2191,IFERROR(INDEX(Accounts!$D$2:$D$40,MATCH(B2191,Accounts!$A$2:$A$40,0)),"Household")))</f>
        <v/>
      </c>
      <c r="L2191" s="25" t="str">
        <f aca="false">IF(F2191="","",SUMIFS($D$2:$D$3001,$F$2:$F$3001,F2191))</f>
        <v/>
      </c>
      <c r="M2191" s="23" t="str">
        <f aca="false">IF(A2191="","",IF(E2191="","Uncategorized",IF(I2191="Unknown","Unknown category",IF(AND(I2191="Transfer",F2191=""),"Transfer needs ID",IF(AND(F2191&lt;&gt;"",ABS(N(L2191))&gt;0.009),"Unmatched transfer",IF(AND(LEFT(E2191,6)="Rental",K2191="Household"),"Rental row needs property",""))))))</f>
        <v/>
      </c>
    </row>
    <row r="2192" customFormat="false" ht="15" hidden="false" customHeight="false" outlineLevel="0" collapsed="false">
      <c r="A2192" s="21"/>
      <c r="D2192" s="22"/>
      <c r="I2192" s="23" t="str">
        <f aca="false">IF(E2192="","",IFERROR(INDEX(Categories!$A$2:$A$200,MATCH(E2192,Categories!$B$2:$B$200,0)),"Unknown"))</f>
        <v/>
      </c>
      <c r="J2192" s="24" t="str">
        <f aca="false">IF(A2192="","",DATE(YEAR(A2192),MONTH(A2192),1))</f>
        <v/>
      </c>
      <c r="K2192" s="23" t="str">
        <f aca="false">IF(A2192="","",IF(G2192&lt;&gt;"",G2192,IFERROR(INDEX(Accounts!$D$2:$D$40,MATCH(B2192,Accounts!$A$2:$A$40,0)),"Household")))</f>
        <v/>
      </c>
      <c r="L2192" s="25" t="str">
        <f aca="false">IF(F2192="","",SUMIFS($D$2:$D$3001,$F$2:$F$3001,F2192))</f>
        <v/>
      </c>
      <c r="M2192" s="23" t="str">
        <f aca="false">IF(A2192="","",IF(E2192="","Uncategorized",IF(I2192="Unknown","Unknown category",IF(AND(I2192="Transfer",F2192=""),"Transfer needs ID",IF(AND(F2192&lt;&gt;"",ABS(N(L2192))&gt;0.009),"Unmatched transfer",IF(AND(LEFT(E2192,6)="Rental",K2192="Household"),"Rental row needs property",""))))))</f>
        <v/>
      </c>
    </row>
    <row r="2193" customFormat="false" ht="15" hidden="false" customHeight="false" outlineLevel="0" collapsed="false">
      <c r="A2193" s="21"/>
      <c r="D2193" s="22"/>
      <c r="I2193" s="23" t="str">
        <f aca="false">IF(E2193="","",IFERROR(INDEX(Categories!$A$2:$A$200,MATCH(E2193,Categories!$B$2:$B$200,0)),"Unknown"))</f>
        <v/>
      </c>
      <c r="J2193" s="24" t="str">
        <f aca="false">IF(A2193="","",DATE(YEAR(A2193),MONTH(A2193),1))</f>
        <v/>
      </c>
      <c r="K2193" s="23" t="str">
        <f aca="false">IF(A2193="","",IF(G2193&lt;&gt;"",G2193,IFERROR(INDEX(Accounts!$D$2:$D$40,MATCH(B2193,Accounts!$A$2:$A$40,0)),"Household")))</f>
        <v/>
      </c>
      <c r="L2193" s="25" t="str">
        <f aca="false">IF(F2193="","",SUMIFS($D$2:$D$3001,$F$2:$F$3001,F2193))</f>
        <v/>
      </c>
      <c r="M2193" s="23" t="str">
        <f aca="false">IF(A2193="","",IF(E2193="","Uncategorized",IF(I2193="Unknown","Unknown category",IF(AND(I2193="Transfer",F2193=""),"Transfer needs ID",IF(AND(F2193&lt;&gt;"",ABS(N(L2193))&gt;0.009),"Unmatched transfer",IF(AND(LEFT(E2193,6)="Rental",K2193="Household"),"Rental row needs property",""))))))</f>
        <v/>
      </c>
    </row>
    <row r="2194" customFormat="false" ht="15" hidden="false" customHeight="false" outlineLevel="0" collapsed="false">
      <c r="A2194" s="21"/>
      <c r="D2194" s="22"/>
      <c r="I2194" s="23" t="str">
        <f aca="false">IF(E2194="","",IFERROR(INDEX(Categories!$A$2:$A$200,MATCH(E2194,Categories!$B$2:$B$200,0)),"Unknown"))</f>
        <v/>
      </c>
      <c r="J2194" s="24" t="str">
        <f aca="false">IF(A2194="","",DATE(YEAR(A2194),MONTH(A2194),1))</f>
        <v/>
      </c>
      <c r="K2194" s="23" t="str">
        <f aca="false">IF(A2194="","",IF(G2194&lt;&gt;"",G2194,IFERROR(INDEX(Accounts!$D$2:$D$40,MATCH(B2194,Accounts!$A$2:$A$40,0)),"Household")))</f>
        <v/>
      </c>
      <c r="L2194" s="25" t="str">
        <f aca="false">IF(F2194="","",SUMIFS($D$2:$D$3001,$F$2:$F$3001,F2194))</f>
        <v/>
      </c>
      <c r="M2194" s="23" t="str">
        <f aca="false">IF(A2194="","",IF(E2194="","Uncategorized",IF(I2194="Unknown","Unknown category",IF(AND(I2194="Transfer",F2194=""),"Transfer needs ID",IF(AND(F2194&lt;&gt;"",ABS(N(L2194))&gt;0.009),"Unmatched transfer",IF(AND(LEFT(E2194,6)="Rental",K2194="Household"),"Rental row needs property",""))))))</f>
        <v/>
      </c>
    </row>
    <row r="2195" customFormat="false" ht="15" hidden="false" customHeight="false" outlineLevel="0" collapsed="false">
      <c r="A2195" s="21"/>
      <c r="D2195" s="22"/>
      <c r="I2195" s="23" t="str">
        <f aca="false">IF(E2195="","",IFERROR(INDEX(Categories!$A$2:$A$200,MATCH(E2195,Categories!$B$2:$B$200,0)),"Unknown"))</f>
        <v/>
      </c>
      <c r="J2195" s="24" t="str">
        <f aca="false">IF(A2195="","",DATE(YEAR(A2195),MONTH(A2195),1))</f>
        <v/>
      </c>
      <c r="K2195" s="23" t="str">
        <f aca="false">IF(A2195="","",IF(G2195&lt;&gt;"",G2195,IFERROR(INDEX(Accounts!$D$2:$D$40,MATCH(B2195,Accounts!$A$2:$A$40,0)),"Household")))</f>
        <v/>
      </c>
      <c r="L2195" s="25" t="str">
        <f aca="false">IF(F2195="","",SUMIFS($D$2:$D$3001,$F$2:$F$3001,F2195))</f>
        <v/>
      </c>
      <c r="M2195" s="23" t="str">
        <f aca="false">IF(A2195="","",IF(E2195="","Uncategorized",IF(I2195="Unknown","Unknown category",IF(AND(I2195="Transfer",F2195=""),"Transfer needs ID",IF(AND(F2195&lt;&gt;"",ABS(N(L2195))&gt;0.009),"Unmatched transfer",IF(AND(LEFT(E2195,6)="Rental",K2195="Household"),"Rental row needs property",""))))))</f>
        <v/>
      </c>
    </row>
    <row r="2196" customFormat="false" ht="15" hidden="false" customHeight="false" outlineLevel="0" collapsed="false">
      <c r="A2196" s="21"/>
      <c r="D2196" s="22"/>
      <c r="I2196" s="23" t="str">
        <f aca="false">IF(E2196="","",IFERROR(INDEX(Categories!$A$2:$A$200,MATCH(E2196,Categories!$B$2:$B$200,0)),"Unknown"))</f>
        <v/>
      </c>
      <c r="J2196" s="24" t="str">
        <f aca="false">IF(A2196="","",DATE(YEAR(A2196),MONTH(A2196),1))</f>
        <v/>
      </c>
      <c r="K2196" s="23" t="str">
        <f aca="false">IF(A2196="","",IF(G2196&lt;&gt;"",G2196,IFERROR(INDEX(Accounts!$D$2:$D$40,MATCH(B2196,Accounts!$A$2:$A$40,0)),"Household")))</f>
        <v/>
      </c>
      <c r="L2196" s="25" t="str">
        <f aca="false">IF(F2196="","",SUMIFS($D$2:$D$3001,$F$2:$F$3001,F2196))</f>
        <v/>
      </c>
      <c r="M2196" s="23" t="str">
        <f aca="false">IF(A2196="","",IF(E2196="","Uncategorized",IF(I2196="Unknown","Unknown category",IF(AND(I2196="Transfer",F2196=""),"Transfer needs ID",IF(AND(F2196&lt;&gt;"",ABS(N(L2196))&gt;0.009),"Unmatched transfer",IF(AND(LEFT(E2196,6)="Rental",K2196="Household"),"Rental row needs property",""))))))</f>
        <v/>
      </c>
    </row>
    <row r="2197" customFormat="false" ht="15" hidden="false" customHeight="false" outlineLevel="0" collapsed="false">
      <c r="A2197" s="21"/>
      <c r="D2197" s="22"/>
      <c r="I2197" s="23" t="str">
        <f aca="false">IF(E2197="","",IFERROR(INDEX(Categories!$A$2:$A$200,MATCH(E2197,Categories!$B$2:$B$200,0)),"Unknown"))</f>
        <v/>
      </c>
      <c r="J2197" s="24" t="str">
        <f aca="false">IF(A2197="","",DATE(YEAR(A2197),MONTH(A2197),1))</f>
        <v/>
      </c>
      <c r="K2197" s="23" t="str">
        <f aca="false">IF(A2197="","",IF(G2197&lt;&gt;"",G2197,IFERROR(INDEX(Accounts!$D$2:$D$40,MATCH(B2197,Accounts!$A$2:$A$40,0)),"Household")))</f>
        <v/>
      </c>
      <c r="L2197" s="25" t="str">
        <f aca="false">IF(F2197="","",SUMIFS($D$2:$D$3001,$F$2:$F$3001,F2197))</f>
        <v/>
      </c>
      <c r="M2197" s="23" t="str">
        <f aca="false">IF(A2197="","",IF(E2197="","Uncategorized",IF(I2197="Unknown","Unknown category",IF(AND(I2197="Transfer",F2197=""),"Transfer needs ID",IF(AND(F2197&lt;&gt;"",ABS(N(L2197))&gt;0.009),"Unmatched transfer",IF(AND(LEFT(E2197,6)="Rental",K2197="Household"),"Rental row needs property",""))))))</f>
        <v/>
      </c>
    </row>
    <row r="2198" customFormat="false" ht="15" hidden="false" customHeight="false" outlineLevel="0" collapsed="false">
      <c r="A2198" s="21"/>
      <c r="D2198" s="22"/>
      <c r="I2198" s="23" t="str">
        <f aca="false">IF(E2198="","",IFERROR(INDEX(Categories!$A$2:$A$200,MATCH(E2198,Categories!$B$2:$B$200,0)),"Unknown"))</f>
        <v/>
      </c>
      <c r="J2198" s="24" t="str">
        <f aca="false">IF(A2198="","",DATE(YEAR(A2198),MONTH(A2198),1))</f>
        <v/>
      </c>
      <c r="K2198" s="23" t="str">
        <f aca="false">IF(A2198="","",IF(G2198&lt;&gt;"",G2198,IFERROR(INDEX(Accounts!$D$2:$D$40,MATCH(B2198,Accounts!$A$2:$A$40,0)),"Household")))</f>
        <v/>
      </c>
      <c r="L2198" s="25" t="str">
        <f aca="false">IF(F2198="","",SUMIFS($D$2:$D$3001,$F$2:$F$3001,F2198))</f>
        <v/>
      </c>
      <c r="M2198" s="23" t="str">
        <f aca="false">IF(A2198="","",IF(E2198="","Uncategorized",IF(I2198="Unknown","Unknown category",IF(AND(I2198="Transfer",F2198=""),"Transfer needs ID",IF(AND(F2198&lt;&gt;"",ABS(N(L2198))&gt;0.009),"Unmatched transfer",IF(AND(LEFT(E2198,6)="Rental",K2198="Household"),"Rental row needs property",""))))))</f>
        <v/>
      </c>
    </row>
    <row r="2199" customFormat="false" ht="15" hidden="false" customHeight="false" outlineLevel="0" collapsed="false">
      <c r="A2199" s="21"/>
      <c r="D2199" s="22"/>
      <c r="I2199" s="23" t="str">
        <f aca="false">IF(E2199="","",IFERROR(INDEX(Categories!$A$2:$A$200,MATCH(E2199,Categories!$B$2:$B$200,0)),"Unknown"))</f>
        <v/>
      </c>
      <c r="J2199" s="24" t="str">
        <f aca="false">IF(A2199="","",DATE(YEAR(A2199),MONTH(A2199),1))</f>
        <v/>
      </c>
      <c r="K2199" s="23" t="str">
        <f aca="false">IF(A2199="","",IF(G2199&lt;&gt;"",G2199,IFERROR(INDEX(Accounts!$D$2:$D$40,MATCH(B2199,Accounts!$A$2:$A$40,0)),"Household")))</f>
        <v/>
      </c>
      <c r="L2199" s="25" t="str">
        <f aca="false">IF(F2199="","",SUMIFS($D$2:$D$3001,$F$2:$F$3001,F2199))</f>
        <v/>
      </c>
      <c r="M2199" s="23" t="str">
        <f aca="false">IF(A2199="","",IF(E2199="","Uncategorized",IF(I2199="Unknown","Unknown category",IF(AND(I2199="Transfer",F2199=""),"Transfer needs ID",IF(AND(F2199&lt;&gt;"",ABS(N(L2199))&gt;0.009),"Unmatched transfer",IF(AND(LEFT(E2199,6)="Rental",K2199="Household"),"Rental row needs property",""))))))</f>
        <v/>
      </c>
    </row>
    <row r="2200" customFormat="false" ht="15" hidden="false" customHeight="false" outlineLevel="0" collapsed="false">
      <c r="A2200" s="21"/>
      <c r="D2200" s="22"/>
      <c r="I2200" s="23" t="str">
        <f aca="false">IF(E2200="","",IFERROR(INDEX(Categories!$A$2:$A$200,MATCH(E2200,Categories!$B$2:$B$200,0)),"Unknown"))</f>
        <v/>
      </c>
      <c r="J2200" s="24" t="str">
        <f aca="false">IF(A2200="","",DATE(YEAR(A2200),MONTH(A2200),1))</f>
        <v/>
      </c>
      <c r="K2200" s="23" t="str">
        <f aca="false">IF(A2200="","",IF(G2200&lt;&gt;"",G2200,IFERROR(INDEX(Accounts!$D$2:$D$40,MATCH(B2200,Accounts!$A$2:$A$40,0)),"Household")))</f>
        <v/>
      </c>
      <c r="L2200" s="25" t="str">
        <f aca="false">IF(F2200="","",SUMIFS($D$2:$D$3001,$F$2:$F$3001,F2200))</f>
        <v/>
      </c>
      <c r="M2200" s="23" t="str">
        <f aca="false">IF(A2200="","",IF(E2200="","Uncategorized",IF(I2200="Unknown","Unknown category",IF(AND(I2200="Transfer",F2200=""),"Transfer needs ID",IF(AND(F2200&lt;&gt;"",ABS(N(L2200))&gt;0.009),"Unmatched transfer",IF(AND(LEFT(E2200,6)="Rental",K2200="Household"),"Rental row needs property",""))))))</f>
        <v/>
      </c>
    </row>
    <row r="2201" customFormat="false" ht="15" hidden="false" customHeight="false" outlineLevel="0" collapsed="false">
      <c r="A2201" s="21"/>
      <c r="D2201" s="22"/>
      <c r="I2201" s="23" t="str">
        <f aca="false">IF(E2201="","",IFERROR(INDEX(Categories!$A$2:$A$200,MATCH(E2201,Categories!$B$2:$B$200,0)),"Unknown"))</f>
        <v/>
      </c>
      <c r="J2201" s="24" t="str">
        <f aca="false">IF(A2201="","",DATE(YEAR(A2201),MONTH(A2201),1))</f>
        <v/>
      </c>
      <c r="K2201" s="23" t="str">
        <f aca="false">IF(A2201="","",IF(G2201&lt;&gt;"",G2201,IFERROR(INDEX(Accounts!$D$2:$D$40,MATCH(B2201,Accounts!$A$2:$A$40,0)),"Household")))</f>
        <v/>
      </c>
      <c r="L2201" s="25" t="str">
        <f aca="false">IF(F2201="","",SUMIFS($D$2:$D$3001,$F$2:$F$3001,F2201))</f>
        <v/>
      </c>
      <c r="M2201" s="23" t="str">
        <f aca="false">IF(A2201="","",IF(E2201="","Uncategorized",IF(I2201="Unknown","Unknown category",IF(AND(I2201="Transfer",F2201=""),"Transfer needs ID",IF(AND(F2201&lt;&gt;"",ABS(N(L2201))&gt;0.009),"Unmatched transfer",IF(AND(LEFT(E2201,6)="Rental",K2201="Household"),"Rental row needs property",""))))))</f>
        <v/>
      </c>
    </row>
    <row r="2202" customFormat="false" ht="15" hidden="false" customHeight="false" outlineLevel="0" collapsed="false">
      <c r="A2202" s="21"/>
      <c r="D2202" s="22"/>
      <c r="I2202" s="23" t="str">
        <f aca="false">IF(E2202="","",IFERROR(INDEX(Categories!$A$2:$A$200,MATCH(E2202,Categories!$B$2:$B$200,0)),"Unknown"))</f>
        <v/>
      </c>
      <c r="J2202" s="24" t="str">
        <f aca="false">IF(A2202="","",DATE(YEAR(A2202),MONTH(A2202),1))</f>
        <v/>
      </c>
      <c r="K2202" s="23" t="str">
        <f aca="false">IF(A2202="","",IF(G2202&lt;&gt;"",G2202,IFERROR(INDEX(Accounts!$D$2:$D$40,MATCH(B2202,Accounts!$A$2:$A$40,0)),"Household")))</f>
        <v/>
      </c>
      <c r="L2202" s="25" t="str">
        <f aca="false">IF(F2202="","",SUMIFS($D$2:$D$3001,$F$2:$F$3001,F2202))</f>
        <v/>
      </c>
      <c r="M2202" s="23" t="str">
        <f aca="false">IF(A2202="","",IF(E2202="","Uncategorized",IF(I2202="Unknown","Unknown category",IF(AND(I2202="Transfer",F2202=""),"Transfer needs ID",IF(AND(F2202&lt;&gt;"",ABS(N(L2202))&gt;0.009),"Unmatched transfer",IF(AND(LEFT(E2202,6)="Rental",K2202="Household"),"Rental row needs property",""))))))</f>
        <v/>
      </c>
    </row>
    <row r="2203" customFormat="false" ht="15" hidden="false" customHeight="false" outlineLevel="0" collapsed="false">
      <c r="A2203" s="21"/>
      <c r="D2203" s="22"/>
      <c r="I2203" s="23" t="str">
        <f aca="false">IF(E2203="","",IFERROR(INDEX(Categories!$A$2:$A$200,MATCH(E2203,Categories!$B$2:$B$200,0)),"Unknown"))</f>
        <v/>
      </c>
      <c r="J2203" s="24" t="str">
        <f aca="false">IF(A2203="","",DATE(YEAR(A2203),MONTH(A2203),1))</f>
        <v/>
      </c>
      <c r="K2203" s="23" t="str">
        <f aca="false">IF(A2203="","",IF(G2203&lt;&gt;"",G2203,IFERROR(INDEX(Accounts!$D$2:$D$40,MATCH(B2203,Accounts!$A$2:$A$40,0)),"Household")))</f>
        <v/>
      </c>
      <c r="L2203" s="25" t="str">
        <f aca="false">IF(F2203="","",SUMIFS($D$2:$D$3001,$F$2:$F$3001,F2203))</f>
        <v/>
      </c>
      <c r="M2203" s="23" t="str">
        <f aca="false">IF(A2203="","",IF(E2203="","Uncategorized",IF(I2203="Unknown","Unknown category",IF(AND(I2203="Transfer",F2203=""),"Transfer needs ID",IF(AND(F2203&lt;&gt;"",ABS(N(L2203))&gt;0.009),"Unmatched transfer",IF(AND(LEFT(E2203,6)="Rental",K2203="Household"),"Rental row needs property",""))))))</f>
        <v/>
      </c>
    </row>
    <row r="2204" customFormat="false" ht="15" hidden="false" customHeight="false" outlineLevel="0" collapsed="false">
      <c r="A2204" s="21"/>
      <c r="D2204" s="22"/>
      <c r="I2204" s="23" t="str">
        <f aca="false">IF(E2204="","",IFERROR(INDEX(Categories!$A$2:$A$200,MATCH(E2204,Categories!$B$2:$B$200,0)),"Unknown"))</f>
        <v/>
      </c>
      <c r="J2204" s="24" t="str">
        <f aca="false">IF(A2204="","",DATE(YEAR(A2204),MONTH(A2204),1))</f>
        <v/>
      </c>
      <c r="K2204" s="23" t="str">
        <f aca="false">IF(A2204="","",IF(G2204&lt;&gt;"",G2204,IFERROR(INDEX(Accounts!$D$2:$D$40,MATCH(B2204,Accounts!$A$2:$A$40,0)),"Household")))</f>
        <v/>
      </c>
      <c r="L2204" s="25" t="str">
        <f aca="false">IF(F2204="","",SUMIFS($D$2:$D$3001,$F$2:$F$3001,F2204))</f>
        <v/>
      </c>
      <c r="M2204" s="23" t="str">
        <f aca="false">IF(A2204="","",IF(E2204="","Uncategorized",IF(I2204="Unknown","Unknown category",IF(AND(I2204="Transfer",F2204=""),"Transfer needs ID",IF(AND(F2204&lt;&gt;"",ABS(N(L2204))&gt;0.009),"Unmatched transfer",IF(AND(LEFT(E2204,6)="Rental",K2204="Household"),"Rental row needs property",""))))))</f>
        <v/>
      </c>
    </row>
    <row r="2205" customFormat="false" ht="15" hidden="false" customHeight="false" outlineLevel="0" collapsed="false">
      <c r="A2205" s="21"/>
      <c r="D2205" s="22"/>
      <c r="I2205" s="23" t="str">
        <f aca="false">IF(E2205="","",IFERROR(INDEX(Categories!$A$2:$A$200,MATCH(E2205,Categories!$B$2:$B$200,0)),"Unknown"))</f>
        <v/>
      </c>
      <c r="J2205" s="24" t="str">
        <f aca="false">IF(A2205="","",DATE(YEAR(A2205),MONTH(A2205),1))</f>
        <v/>
      </c>
      <c r="K2205" s="23" t="str">
        <f aca="false">IF(A2205="","",IF(G2205&lt;&gt;"",G2205,IFERROR(INDEX(Accounts!$D$2:$D$40,MATCH(B2205,Accounts!$A$2:$A$40,0)),"Household")))</f>
        <v/>
      </c>
      <c r="L2205" s="25" t="str">
        <f aca="false">IF(F2205="","",SUMIFS($D$2:$D$3001,$F$2:$F$3001,F2205))</f>
        <v/>
      </c>
      <c r="M2205" s="23" t="str">
        <f aca="false">IF(A2205="","",IF(E2205="","Uncategorized",IF(I2205="Unknown","Unknown category",IF(AND(I2205="Transfer",F2205=""),"Transfer needs ID",IF(AND(F2205&lt;&gt;"",ABS(N(L2205))&gt;0.009),"Unmatched transfer",IF(AND(LEFT(E2205,6)="Rental",K2205="Household"),"Rental row needs property",""))))))</f>
        <v/>
      </c>
    </row>
    <row r="2206" customFormat="false" ht="15" hidden="false" customHeight="false" outlineLevel="0" collapsed="false">
      <c r="A2206" s="21"/>
      <c r="D2206" s="22"/>
      <c r="I2206" s="23" t="str">
        <f aca="false">IF(E2206="","",IFERROR(INDEX(Categories!$A$2:$A$200,MATCH(E2206,Categories!$B$2:$B$200,0)),"Unknown"))</f>
        <v/>
      </c>
      <c r="J2206" s="24" t="str">
        <f aca="false">IF(A2206="","",DATE(YEAR(A2206),MONTH(A2206),1))</f>
        <v/>
      </c>
      <c r="K2206" s="23" t="str">
        <f aca="false">IF(A2206="","",IF(G2206&lt;&gt;"",G2206,IFERROR(INDEX(Accounts!$D$2:$D$40,MATCH(B2206,Accounts!$A$2:$A$40,0)),"Household")))</f>
        <v/>
      </c>
      <c r="L2206" s="25" t="str">
        <f aca="false">IF(F2206="","",SUMIFS($D$2:$D$3001,$F$2:$F$3001,F2206))</f>
        <v/>
      </c>
      <c r="M2206" s="23" t="str">
        <f aca="false">IF(A2206="","",IF(E2206="","Uncategorized",IF(I2206="Unknown","Unknown category",IF(AND(I2206="Transfer",F2206=""),"Transfer needs ID",IF(AND(F2206&lt;&gt;"",ABS(N(L2206))&gt;0.009),"Unmatched transfer",IF(AND(LEFT(E2206,6)="Rental",K2206="Household"),"Rental row needs property",""))))))</f>
        <v/>
      </c>
    </row>
    <row r="2207" customFormat="false" ht="15" hidden="false" customHeight="false" outlineLevel="0" collapsed="false">
      <c r="A2207" s="21"/>
      <c r="D2207" s="22"/>
      <c r="I2207" s="23" t="str">
        <f aca="false">IF(E2207="","",IFERROR(INDEX(Categories!$A$2:$A$200,MATCH(E2207,Categories!$B$2:$B$200,0)),"Unknown"))</f>
        <v/>
      </c>
      <c r="J2207" s="24" t="str">
        <f aca="false">IF(A2207="","",DATE(YEAR(A2207),MONTH(A2207),1))</f>
        <v/>
      </c>
      <c r="K2207" s="23" t="str">
        <f aca="false">IF(A2207="","",IF(G2207&lt;&gt;"",G2207,IFERROR(INDEX(Accounts!$D$2:$D$40,MATCH(B2207,Accounts!$A$2:$A$40,0)),"Household")))</f>
        <v/>
      </c>
      <c r="L2207" s="25" t="str">
        <f aca="false">IF(F2207="","",SUMIFS($D$2:$D$3001,$F$2:$F$3001,F2207))</f>
        <v/>
      </c>
      <c r="M2207" s="23" t="str">
        <f aca="false">IF(A2207="","",IF(E2207="","Uncategorized",IF(I2207="Unknown","Unknown category",IF(AND(I2207="Transfer",F2207=""),"Transfer needs ID",IF(AND(F2207&lt;&gt;"",ABS(N(L2207))&gt;0.009),"Unmatched transfer",IF(AND(LEFT(E2207,6)="Rental",K2207="Household"),"Rental row needs property",""))))))</f>
        <v/>
      </c>
    </row>
    <row r="2208" customFormat="false" ht="15" hidden="false" customHeight="false" outlineLevel="0" collapsed="false">
      <c r="A2208" s="21"/>
      <c r="D2208" s="22"/>
      <c r="I2208" s="23" t="str">
        <f aca="false">IF(E2208="","",IFERROR(INDEX(Categories!$A$2:$A$200,MATCH(E2208,Categories!$B$2:$B$200,0)),"Unknown"))</f>
        <v/>
      </c>
      <c r="J2208" s="24" t="str">
        <f aca="false">IF(A2208="","",DATE(YEAR(A2208),MONTH(A2208),1))</f>
        <v/>
      </c>
      <c r="K2208" s="23" t="str">
        <f aca="false">IF(A2208="","",IF(G2208&lt;&gt;"",G2208,IFERROR(INDEX(Accounts!$D$2:$D$40,MATCH(B2208,Accounts!$A$2:$A$40,0)),"Household")))</f>
        <v/>
      </c>
      <c r="L2208" s="25" t="str">
        <f aca="false">IF(F2208="","",SUMIFS($D$2:$D$3001,$F$2:$F$3001,F2208))</f>
        <v/>
      </c>
      <c r="M2208" s="23" t="str">
        <f aca="false">IF(A2208="","",IF(E2208="","Uncategorized",IF(I2208="Unknown","Unknown category",IF(AND(I2208="Transfer",F2208=""),"Transfer needs ID",IF(AND(F2208&lt;&gt;"",ABS(N(L2208))&gt;0.009),"Unmatched transfer",IF(AND(LEFT(E2208,6)="Rental",K2208="Household"),"Rental row needs property",""))))))</f>
        <v/>
      </c>
    </row>
    <row r="2209" customFormat="false" ht="15" hidden="false" customHeight="false" outlineLevel="0" collapsed="false">
      <c r="A2209" s="21"/>
      <c r="D2209" s="22"/>
      <c r="I2209" s="23" t="str">
        <f aca="false">IF(E2209="","",IFERROR(INDEX(Categories!$A$2:$A$200,MATCH(E2209,Categories!$B$2:$B$200,0)),"Unknown"))</f>
        <v/>
      </c>
      <c r="J2209" s="24" t="str">
        <f aca="false">IF(A2209="","",DATE(YEAR(A2209),MONTH(A2209),1))</f>
        <v/>
      </c>
      <c r="K2209" s="23" t="str">
        <f aca="false">IF(A2209="","",IF(G2209&lt;&gt;"",G2209,IFERROR(INDEX(Accounts!$D$2:$D$40,MATCH(B2209,Accounts!$A$2:$A$40,0)),"Household")))</f>
        <v/>
      </c>
      <c r="L2209" s="25" t="str">
        <f aca="false">IF(F2209="","",SUMIFS($D$2:$D$3001,$F$2:$F$3001,F2209))</f>
        <v/>
      </c>
      <c r="M2209" s="23" t="str">
        <f aca="false">IF(A2209="","",IF(E2209="","Uncategorized",IF(I2209="Unknown","Unknown category",IF(AND(I2209="Transfer",F2209=""),"Transfer needs ID",IF(AND(F2209&lt;&gt;"",ABS(N(L2209))&gt;0.009),"Unmatched transfer",IF(AND(LEFT(E2209,6)="Rental",K2209="Household"),"Rental row needs property",""))))))</f>
        <v/>
      </c>
    </row>
    <row r="2210" customFormat="false" ht="15" hidden="false" customHeight="false" outlineLevel="0" collapsed="false">
      <c r="A2210" s="21"/>
      <c r="D2210" s="22"/>
      <c r="I2210" s="23" t="str">
        <f aca="false">IF(E2210="","",IFERROR(INDEX(Categories!$A$2:$A$200,MATCH(E2210,Categories!$B$2:$B$200,0)),"Unknown"))</f>
        <v/>
      </c>
      <c r="J2210" s="24" t="str">
        <f aca="false">IF(A2210="","",DATE(YEAR(A2210),MONTH(A2210),1))</f>
        <v/>
      </c>
      <c r="K2210" s="23" t="str">
        <f aca="false">IF(A2210="","",IF(G2210&lt;&gt;"",G2210,IFERROR(INDEX(Accounts!$D$2:$D$40,MATCH(B2210,Accounts!$A$2:$A$40,0)),"Household")))</f>
        <v/>
      </c>
      <c r="L2210" s="25" t="str">
        <f aca="false">IF(F2210="","",SUMIFS($D$2:$D$3001,$F$2:$F$3001,F2210))</f>
        <v/>
      </c>
      <c r="M2210" s="23" t="str">
        <f aca="false">IF(A2210="","",IF(E2210="","Uncategorized",IF(I2210="Unknown","Unknown category",IF(AND(I2210="Transfer",F2210=""),"Transfer needs ID",IF(AND(F2210&lt;&gt;"",ABS(N(L2210))&gt;0.009),"Unmatched transfer",IF(AND(LEFT(E2210,6)="Rental",K2210="Household"),"Rental row needs property",""))))))</f>
        <v/>
      </c>
    </row>
    <row r="2211" customFormat="false" ht="15" hidden="false" customHeight="false" outlineLevel="0" collapsed="false">
      <c r="A2211" s="21"/>
      <c r="D2211" s="22"/>
      <c r="I2211" s="23" t="str">
        <f aca="false">IF(E2211="","",IFERROR(INDEX(Categories!$A$2:$A$200,MATCH(E2211,Categories!$B$2:$B$200,0)),"Unknown"))</f>
        <v/>
      </c>
      <c r="J2211" s="24" t="str">
        <f aca="false">IF(A2211="","",DATE(YEAR(A2211),MONTH(A2211),1))</f>
        <v/>
      </c>
      <c r="K2211" s="23" t="str">
        <f aca="false">IF(A2211="","",IF(G2211&lt;&gt;"",G2211,IFERROR(INDEX(Accounts!$D$2:$D$40,MATCH(B2211,Accounts!$A$2:$A$40,0)),"Household")))</f>
        <v/>
      </c>
      <c r="L2211" s="25" t="str">
        <f aca="false">IF(F2211="","",SUMIFS($D$2:$D$3001,$F$2:$F$3001,F2211))</f>
        <v/>
      </c>
      <c r="M2211" s="23" t="str">
        <f aca="false">IF(A2211="","",IF(E2211="","Uncategorized",IF(I2211="Unknown","Unknown category",IF(AND(I2211="Transfer",F2211=""),"Transfer needs ID",IF(AND(F2211&lt;&gt;"",ABS(N(L2211))&gt;0.009),"Unmatched transfer",IF(AND(LEFT(E2211,6)="Rental",K2211="Household"),"Rental row needs property",""))))))</f>
        <v/>
      </c>
    </row>
    <row r="2212" customFormat="false" ht="15" hidden="false" customHeight="false" outlineLevel="0" collapsed="false">
      <c r="A2212" s="21"/>
      <c r="D2212" s="22"/>
      <c r="I2212" s="23" t="str">
        <f aca="false">IF(E2212="","",IFERROR(INDEX(Categories!$A$2:$A$200,MATCH(E2212,Categories!$B$2:$B$200,0)),"Unknown"))</f>
        <v/>
      </c>
      <c r="J2212" s="24" t="str">
        <f aca="false">IF(A2212="","",DATE(YEAR(A2212),MONTH(A2212),1))</f>
        <v/>
      </c>
      <c r="K2212" s="23" t="str">
        <f aca="false">IF(A2212="","",IF(G2212&lt;&gt;"",G2212,IFERROR(INDEX(Accounts!$D$2:$D$40,MATCH(B2212,Accounts!$A$2:$A$40,0)),"Household")))</f>
        <v/>
      </c>
      <c r="L2212" s="25" t="str">
        <f aca="false">IF(F2212="","",SUMIFS($D$2:$D$3001,$F$2:$F$3001,F2212))</f>
        <v/>
      </c>
      <c r="M2212" s="23" t="str">
        <f aca="false">IF(A2212="","",IF(E2212="","Uncategorized",IF(I2212="Unknown","Unknown category",IF(AND(I2212="Transfer",F2212=""),"Transfer needs ID",IF(AND(F2212&lt;&gt;"",ABS(N(L2212))&gt;0.009),"Unmatched transfer",IF(AND(LEFT(E2212,6)="Rental",K2212="Household"),"Rental row needs property",""))))))</f>
        <v/>
      </c>
    </row>
    <row r="2213" customFormat="false" ht="15" hidden="false" customHeight="false" outlineLevel="0" collapsed="false">
      <c r="A2213" s="21"/>
      <c r="D2213" s="22"/>
      <c r="I2213" s="23" t="str">
        <f aca="false">IF(E2213="","",IFERROR(INDEX(Categories!$A$2:$A$200,MATCH(E2213,Categories!$B$2:$B$200,0)),"Unknown"))</f>
        <v/>
      </c>
      <c r="J2213" s="24" t="str">
        <f aca="false">IF(A2213="","",DATE(YEAR(A2213),MONTH(A2213),1))</f>
        <v/>
      </c>
      <c r="K2213" s="23" t="str">
        <f aca="false">IF(A2213="","",IF(G2213&lt;&gt;"",G2213,IFERROR(INDEX(Accounts!$D$2:$D$40,MATCH(B2213,Accounts!$A$2:$A$40,0)),"Household")))</f>
        <v/>
      </c>
      <c r="L2213" s="25" t="str">
        <f aca="false">IF(F2213="","",SUMIFS($D$2:$D$3001,$F$2:$F$3001,F2213))</f>
        <v/>
      </c>
      <c r="M2213" s="23" t="str">
        <f aca="false">IF(A2213="","",IF(E2213="","Uncategorized",IF(I2213="Unknown","Unknown category",IF(AND(I2213="Transfer",F2213=""),"Transfer needs ID",IF(AND(F2213&lt;&gt;"",ABS(N(L2213))&gt;0.009),"Unmatched transfer",IF(AND(LEFT(E2213,6)="Rental",K2213="Household"),"Rental row needs property",""))))))</f>
        <v/>
      </c>
    </row>
    <row r="2214" customFormat="false" ht="15" hidden="false" customHeight="false" outlineLevel="0" collapsed="false">
      <c r="A2214" s="21"/>
      <c r="D2214" s="22"/>
      <c r="I2214" s="23" t="str">
        <f aca="false">IF(E2214="","",IFERROR(INDEX(Categories!$A$2:$A$200,MATCH(E2214,Categories!$B$2:$B$200,0)),"Unknown"))</f>
        <v/>
      </c>
      <c r="J2214" s="24" t="str">
        <f aca="false">IF(A2214="","",DATE(YEAR(A2214),MONTH(A2214),1))</f>
        <v/>
      </c>
      <c r="K2214" s="23" t="str">
        <f aca="false">IF(A2214="","",IF(G2214&lt;&gt;"",G2214,IFERROR(INDEX(Accounts!$D$2:$D$40,MATCH(B2214,Accounts!$A$2:$A$40,0)),"Household")))</f>
        <v/>
      </c>
      <c r="L2214" s="25" t="str">
        <f aca="false">IF(F2214="","",SUMIFS($D$2:$D$3001,$F$2:$F$3001,F2214))</f>
        <v/>
      </c>
      <c r="M2214" s="23" t="str">
        <f aca="false">IF(A2214="","",IF(E2214="","Uncategorized",IF(I2214="Unknown","Unknown category",IF(AND(I2214="Transfer",F2214=""),"Transfer needs ID",IF(AND(F2214&lt;&gt;"",ABS(N(L2214))&gt;0.009),"Unmatched transfer",IF(AND(LEFT(E2214,6)="Rental",K2214="Household"),"Rental row needs property",""))))))</f>
        <v/>
      </c>
    </row>
    <row r="2215" customFormat="false" ht="15" hidden="false" customHeight="false" outlineLevel="0" collapsed="false">
      <c r="A2215" s="21"/>
      <c r="D2215" s="22"/>
      <c r="I2215" s="23" t="str">
        <f aca="false">IF(E2215="","",IFERROR(INDEX(Categories!$A$2:$A$200,MATCH(E2215,Categories!$B$2:$B$200,0)),"Unknown"))</f>
        <v/>
      </c>
      <c r="J2215" s="24" t="str">
        <f aca="false">IF(A2215="","",DATE(YEAR(A2215),MONTH(A2215),1))</f>
        <v/>
      </c>
      <c r="K2215" s="23" t="str">
        <f aca="false">IF(A2215="","",IF(G2215&lt;&gt;"",G2215,IFERROR(INDEX(Accounts!$D$2:$D$40,MATCH(B2215,Accounts!$A$2:$A$40,0)),"Household")))</f>
        <v/>
      </c>
      <c r="L2215" s="25" t="str">
        <f aca="false">IF(F2215="","",SUMIFS($D$2:$D$3001,$F$2:$F$3001,F2215))</f>
        <v/>
      </c>
      <c r="M2215" s="23" t="str">
        <f aca="false">IF(A2215="","",IF(E2215="","Uncategorized",IF(I2215="Unknown","Unknown category",IF(AND(I2215="Transfer",F2215=""),"Transfer needs ID",IF(AND(F2215&lt;&gt;"",ABS(N(L2215))&gt;0.009),"Unmatched transfer",IF(AND(LEFT(E2215,6)="Rental",K2215="Household"),"Rental row needs property",""))))))</f>
        <v/>
      </c>
    </row>
    <row r="2216" customFormat="false" ht="15" hidden="false" customHeight="false" outlineLevel="0" collapsed="false">
      <c r="A2216" s="21"/>
      <c r="D2216" s="22"/>
      <c r="I2216" s="23" t="str">
        <f aca="false">IF(E2216="","",IFERROR(INDEX(Categories!$A$2:$A$200,MATCH(E2216,Categories!$B$2:$B$200,0)),"Unknown"))</f>
        <v/>
      </c>
      <c r="J2216" s="24" t="str">
        <f aca="false">IF(A2216="","",DATE(YEAR(A2216),MONTH(A2216),1))</f>
        <v/>
      </c>
      <c r="K2216" s="23" t="str">
        <f aca="false">IF(A2216="","",IF(G2216&lt;&gt;"",G2216,IFERROR(INDEX(Accounts!$D$2:$D$40,MATCH(B2216,Accounts!$A$2:$A$40,0)),"Household")))</f>
        <v/>
      </c>
      <c r="L2216" s="25" t="str">
        <f aca="false">IF(F2216="","",SUMIFS($D$2:$D$3001,$F$2:$F$3001,F2216))</f>
        <v/>
      </c>
      <c r="M2216" s="23" t="str">
        <f aca="false">IF(A2216="","",IF(E2216="","Uncategorized",IF(I2216="Unknown","Unknown category",IF(AND(I2216="Transfer",F2216=""),"Transfer needs ID",IF(AND(F2216&lt;&gt;"",ABS(N(L2216))&gt;0.009),"Unmatched transfer",IF(AND(LEFT(E2216,6)="Rental",K2216="Household"),"Rental row needs property",""))))))</f>
        <v/>
      </c>
    </row>
    <row r="2217" customFormat="false" ht="15" hidden="false" customHeight="false" outlineLevel="0" collapsed="false">
      <c r="A2217" s="21"/>
      <c r="D2217" s="22"/>
      <c r="I2217" s="23" t="str">
        <f aca="false">IF(E2217="","",IFERROR(INDEX(Categories!$A$2:$A$200,MATCH(E2217,Categories!$B$2:$B$200,0)),"Unknown"))</f>
        <v/>
      </c>
      <c r="J2217" s="24" t="str">
        <f aca="false">IF(A2217="","",DATE(YEAR(A2217),MONTH(A2217),1))</f>
        <v/>
      </c>
      <c r="K2217" s="23" t="str">
        <f aca="false">IF(A2217="","",IF(G2217&lt;&gt;"",G2217,IFERROR(INDEX(Accounts!$D$2:$D$40,MATCH(B2217,Accounts!$A$2:$A$40,0)),"Household")))</f>
        <v/>
      </c>
      <c r="L2217" s="25" t="str">
        <f aca="false">IF(F2217="","",SUMIFS($D$2:$D$3001,$F$2:$F$3001,F2217))</f>
        <v/>
      </c>
      <c r="M2217" s="23" t="str">
        <f aca="false">IF(A2217="","",IF(E2217="","Uncategorized",IF(I2217="Unknown","Unknown category",IF(AND(I2217="Transfer",F2217=""),"Transfer needs ID",IF(AND(F2217&lt;&gt;"",ABS(N(L2217))&gt;0.009),"Unmatched transfer",IF(AND(LEFT(E2217,6)="Rental",K2217="Household"),"Rental row needs property",""))))))</f>
        <v/>
      </c>
    </row>
    <row r="2218" customFormat="false" ht="15" hidden="false" customHeight="false" outlineLevel="0" collapsed="false">
      <c r="A2218" s="21"/>
      <c r="D2218" s="22"/>
      <c r="I2218" s="23" t="str">
        <f aca="false">IF(E2218="","",IFERROR(INDEX(Categories!$A$2:$A$200,MATCH(E2218,Categories!$B$2:$B$200,0)),"Unknown"))</f>
        <v/>
      </c>
      <c r="J2218" s="24" t="str">
        <f aca="false">IF(A2218="","",DATE(YEAR(A2218),MONTH(A2218),1))</f>
        <v/>
      </c>
      <c r="K2218" s="23" t="str">
        <f aca="false">IF(A2218="","",IF(G2218&lt;&gt;"",G2218,IFERROR(INDEX(Accounts!$D$2:$D$40,MATCH(B2218,Accounts!$A$2:$A$40,0)),"Household")))</f>
        <v/>
      </c>
      <c r="L2218" s="25" t="str">
        <f aca="false">IF(F2218="","",SUMIFS($D$2:$D$3001,$F$2:$F$3001,F2218))</f>
        <v/>
      </c>
      <c r="M2218" s="23" t="str">
        <f aca="false">IF(A2218="","",IF(E2218="","Uncategorized",IF(I2218="Unknown","Unknown category",IF(AND(I2218="Transfer",F2218=""),"Transfer needs ID",IF(AND(F2218&lt;&gt;"",ABS(N(L2218))&gt;0.009),"Unmatched transfer",IF(AND(LEFT(E2218,6)="Rental",K2218="Household"),"Rental row needs property",""))))))</f>
        <v/>
      </c>
    </row>
    <row r="2219" customFormat="false" ht="15" hidden="false" customHeight="false" outlineLevel="0" collapsed="false">
      <c r="A2219" s="21"/>
      <c r="D2219" s="22"/>
      <c r="I2219" s="23" t="str">
        <f aca="false">IF(E2219="","",IFERROR(INDEX(Categories!$A$2:$A$200,MATCH(E2219,Categories!$B$2:$B$200,0)),"Unknown"))</f>
        <v/>
      </c>
      <c r="J2219" s="24" t="str">
        <f aca="false">IF(A2219="","",DATE(YEAR(A2219),MONTH(A2219),1))</f>
        <v/>
      </c>
      <c r="K2219" s="23" t="str">
        <f aca="false">IF(A2219="","",IF(G2219&lt;&gt;"",G2219,IFERROR(INDEX(Accounts!$D$2:$D$40,MATCH(B2219,Accounts!$A$2:$A$40,0)),"Household")))</f>
        <v/>
      </c>
      <c r="L2219" s="25" t="str">
        <f aca="false">IF(F2219="","",SUMIFS($D$2:$D$3001,$F$2:$F$3001,F2219))</f>
        <v/>
      </c>
      <c r="M2219" s="23" t="str">
        <f aca="false">IF(A2219="","",IF(E2219="","Uncategorized",IF(I2219="Unknown","Unknown category",IF(AND(I2219="Transfer",F2219=""),"Transfer needs ID",IF(AND(F2219&lt;&gt;"",ABS(N(L2219))&gt;0.009),"Unmatched transfer",IF(AND(LEFT(E2219,6)="Rental",K2219="Household"),"Rental row needs property",""))))))</f>
        <v/>
      </c>
    </row>
    <row r="2220" customFormat="false" ht="15" hidden="false" customHeight="false" outlineLevel="0" collapsed="false">
      <c r="A2220" s="21"/>
      <c r="D2220" s="22"/>
      <c r="I2220" s="23" t="str">
        <f aca="false">IF(E2220="","",IFERROR(INDEX(Categories!$A$2:$A$200,MATCH(E2220,Categories!$B$2:$B$200,0)),"Unknown"))</f>
        <v/>
      </c>
      <c r="J2220" s="24" t="str">
        <f aca="false">IF(A2220="","",DATE(YEAR(A2220),MONTH(A2220),1))</f>
        <v/>
      </c>
      <c r="K2220" s="23" t="str">
        <f aca="false">IF(A2220="","",IF(G2220&lt;&gt;"",G2220,IFERROR(INDEX(Accounts!$D$2:$D$40,MATCH(B2220,Accounts!$A$2:$A$40,0)),"Household")))</f>
        <v/>
      </c>
      <c r="L2220" s="25" t="str">
        <f aca="false">IF(F2220="","",SUMIFS($D$2:$D$3001,$F$2:$F$3001,F2220))</f>
        <v/>
      </c>
      <c r="M2220" s="23" t="str">
        <f aca="false">IF(A2220="","",IF(E2220="","Uncategorized",IF(I2220="Unknown","Unknown category",IF(AND(I2220="Transfer",F2220=""),"Transfer needs ID",IF(AND(F2220&lt;&gt;"",ABS(N(L2220))&gt;0.009),"Unmatched transfer",IF(AND(LEFT(E2220,6)="Rental",K2220="Household"),"Rental row needs property",""))))))</f>
        <v/>
      </c>
    </row>
    <row r="2221" customFormat="false" ht="15" hidden="false" customHeight="false" outlineLevel="0" collapsed="false">
      <c r="A2221" s="21"/>
      <c r="D2221" s="22"/>
      <c r="I2221" s="23" t="str">
        <f aca="false">IF(E2221="","",IFERROR(INDEX(Categories!$A$2:$A$200,MATCH(E2221,Categories!$B$2:$B$200,0)),"Unknown"))</f>
        <v/>
      </c>
      <c r="J2221" s="24" t="str">
        <f aca="false">IF(A2221="","",DATE(YEAR(A2221),MONTH(A2221),1))</f>
        <v/>
      </c>
      <c r="K2221" s="23" t="str">
        <f aca="false">IF(A2221="","",IF(G2221&lt;&gt;"",G2221,IFERROR(INDEX(Accounts!$D$2:$D$40,MATCH(B2221,Accounts!$A$2:$A$40,0)),"Household")))</f>
        <v/>
      </c>
      <c r="L2221" s="25" t="str">
        <f aca="false">IF(F2221="","",SUMIFS($D$2:$D$3001,$F$2:$F$3001,F2221))</f>
        <v/>
      </c>
      <c r="M2221" s="23" t="str">
        <f aca="false">IF(A2221="","",IF(E2221="","Uncategorized",IF(I2221="Unknown","Unknown category",IF(AND(I2221="Transfer",F2221=""),"Transfer needs ID",IF(AND(F2221&lt;&gt;"",ABS(N(L2221))&gt;0.009),"Unmatched transfer",IF(AND(LEFT(E2221,6)="Rental",K2221="Household"),"Rental row needs property",""))))))</f>
        <v/>
      </c>
    </row>
    <row r="2222" customFormat="false" ht="15" hidden="false" customHeight="false" outlineLevel="0" collapsed="false">
      <c r="A2222" s="21"/>
      <c r="D2222" s="22"/>
      <c r="I2222" s="23" t="str">
        <f aca="false">IF(E2222="","",IFERROR(INDEX(Categories!$A$2:$A$200,MATCH(E2222,Categories!$B$2:$B$200,0)),"Unknown"))</f>
        <v/>
      </c>
      <c r="J2222" s="24" t="str">
        <f aca="false">IF(A2222="","",DATE(YEAR(A2222),MONTH(A2222),1))</f>
        <v/>
      </c>
      <c r="K2222" s="23" t="str">
        <f aca="false">IF(A2222="","",IF(G2222&lt;&gt;"",G2222,IFERROR(INDEX(Accounts!$D$2:$D$40,MATCH(B2222,Accounts!$A$2:$A$40,0)),"Household")))</f>
        <v/>
      </c>
      <c r="L2222" s="25" t="str">
        <f aca="false">IF(F2222="","",SUMIFS($D$2:$D$3001,$F$2:$F$3001,F2222))</f>
        <v/>
      </c>
      <c r="M2222" s="23" t="str">
        <f aca="false">IF(A2222="","",IF(E2222="","Uncategorized",IF(I2222="Unknown","Unknown category",IF(AND(I2222="Transfer",F2222=""),"Transfer needs ID",IF(AND(F2222&lt;&gt;"",ABS(N(L2222))&gt;0.009),"Unmatched transfer",IF(AND(LEFT(E2222,6)="Rental",K2222="Household"),"Rental row needs property",""))))))</f>
        <v/>
      </c>
    </row>
    <row r="2223" customFormat="false" ht="15" hidden="false" customHeight="false" outlineLevel="0" collapsed="false">
      <c r="A2223" s="21"/>
      <c r="D2223" s="22"/>
      <c r="I2223" s="23" t="str">
        <f aca="false">IF(E2223="","",IFERROR(INDEX(Categories!$A$2:$A$200,MATCH(E2223,Categories!$B$2:$B$200,0)),"Unknown"))</f>
        <v/>
      </c>
      <c r="J2223" s="24" t="str">
        <f aca="false">IF(A2223="","",DATE(YEAR(A2223),MONTH(A2223),1))</f>
        <v/>
      </c>
      <c r="K2223" s="23" t="str">
        <f aca="false">IF(A2223="","",IF(G2223&lt;&gt;"",G2223,IFERROR(INDEX(Accounts!$D$2:$D$40,MATCH(B2223,Accounts!$A$2:$A$40,0)),"Household")))</f>
        <v/>
      </c>
      <c r="L2223" s="25" t="str">
        <f aca="false">IF(F2223="","",SUMIFS($D$2:$D$3001,$F$2:$F$3001,F2223))</f>
        <v/>
      </c>
      <c r="M2223" s="23" t="str">
        <f aca="false">IF(A2223="","",IF(E2223="","Uncategorized",IF(I2223="Unknown","Unknown category",IF(AND(I2223="Transfer",F2223=""),"Transfer needs ID",IF(AND(F2223&lt;&gt;"",ABS(N(L2223))&gt;0.009),"Unmatched transfer",IF(AND(LEFT(E2223,6)="Rental",K2223="Household"),"Rental row needs property",""))))))</f>
        <v/>
      </c>
    </row>
    <row r="2224" customFormat="false" ht="15" hidden="false" customHeight="false" outlineLevel="0" collapsed="false">
      <c r="A2224" s="21"/>
      <c r="D2224" s="22"/>
      <c r="I2224" s="23" t="str">
        <f aca="false">IF(E2224="","",IFERROR(INDEX(Categories!$A$2:$A$200,MATCH(E2224,Categories!$B$2:$B$200,0)),"Unknown"))</f>
        <v/>
      </c>
      <c r="J2224" s="24" t="str">
        <f aca="false">IF(A2224="","",DATE(YEAR(A2224),MONTH(A2224),1))</f>
        <v/>
      </c>
      <c r="K2224" s="23" t="str">
        <f aca="false">IF(A2224="","",IF(G2224&lt;&gt;"",G2224,IFERROR(INDEX(Accounts!$D$2:$D$40,MATCH(B2224,Accounts!$A$2:$A$40,0)),"Household")))</f>
        <v/>
      </c>
      <c r="L2224" s="25" t="str">
        <f aca="false">IF(F2224="","",SUMIFS($D$2:$D$3001,$F$2:$F$3001,F2224))</f>
        <v/>
      </c>
      <c r="M2224" s="23" t="str">
        <f aca="false">IF(A2224="","",IF(E2224="","Uncategorized",IF(I2224="Unknown","Unknown category",IF(AND(I2224="Transfer",F2224=""),"Transfer needs ID",IF(AND(F2224&lt;&gt;"",ABS(N(L2224))&gt;0.009),"Unmatched transfer",IF(AND(LEFT(E2224,6)="Rental",K2224="Household"),"Rental row needs property",""))))))</f>
        <v/>
      </c>
    </row>
    <row r="2225" customFormat="false" ht="15" hidden="false" customHeight="false" outlineLevel="0" collapsed="false">
      <c r="A2225" s="21"/>
      <c r="D2225" s="22"/>
      <c r="I2225" s="23" t="str">
        <f aca="false">IF(E2225="","",IFERROR(INDEX(Categories!$A$2:$A$200,MATCH(E2225,Categories!$B$2:$B$200,0)),"Unknown"))</f>
        <v/>
      </c>
      <c r="J2225" s="24" t="str">
        <f aca="false">IF(A2225="","",DATE(YEAR(A2225),MONTH(A2225),1))</f>
        <v/>
      </c>
      <c r="K2225" s="23" t="str">
        <f aca="false">IF(A2225="","",IF(G2225&lt;&gt;"",G2225,IFERROR(INDEX(Accounts!$D$2:$D$40,MATCH(B2225,Accounts!$A$2:$A$40,0)),"Household")))</f>
        <v/>
      </c>
      <c r="L2225" s="25" t="str">
        <f aca="false">IF(F2225="","",SUMIFS($D$2:$D$3001,$F$2:$F$3001,F2225))</f>
        <v/>
      </c>
      <c r="M2225" s="23" t="str">
        <f aca="false">IF(A2225="","",IF(E2225="","Uncategorized",IF(I2225="Unknown","Unknown category",IF(AND(I2225="Transfer",F2225=""),"Transfer needs ID",IF(AND(F2225&lt;&gt;"",ABS(N(L2225))&gt;0.009),"Unmatched transfer",IF(AND(LEFT(E2225,6)="Rental",K2225="Household"),"Rental row needs property",""))))))</f>
        <v/>
      </c>
    </row>
    <row r="2226" customFormat="false" ht="15" hidden="false" customHeight="false" outlineLevel="0" collapsed="false">
      <c r="A2226" s="21"/>
      <c r="D2226" s="22"/>
      <c r="I2226" s="23" t="str">
        <f aca="false">IF(E2226="","",IFERROR(INDEX(Categories!$A$2:$A$200,MATCH(E2226,Categories!$B$2:$B$200,0)),"Unknown"))</f>
        <v/>
      </c>
      <c r="J2226" s="24" t="str">
        <f aca="false">IF(A2226="","",DATE(YEAR(A2226),MONTH(A2226),1))</f>
        <v/>
      </c>
      <c r="K2226" s="23" t="str">
        <f aca="false">IF(A2226="","",IF(G2226&lt;&gt;"",G2226,IFERROR(INDEX(Accounts!$D$2:$D$40,MATCH(B2226,Accounts!$A$2:$A$40,0)),"Household")))</f>
        <v/>
      </c>
      <c r="L2226" s="25" t="str">
        <f aca="false">IF(F2226="","",SUMIFS($D$2:$D$3001,$F$2:$F$3001,F2226))</f>
        <v/>
      </c>
      <c r="M2226" s="23" t="str">
        <f aca="false">IF(A2226="","",IF(E2226="","Uncategorized",IF(I2226="Unknown","Unknown category",IF(AND(I2226="Transfer",F2226=""),"Transfer needs ID",IF(AND(F2226&lt;&gt;"",ABS(N(L2226))&gt;0.009),"Unmatched transfer",IF(AND(LEFT(E2226,6)="Rental",K2226="Household"),"Rental row needs property",""))))))</f>
        <v/>
      </c>
    </row>
    <row r="2227" customFormat="false" ht="15" hidden="false" customHeight="false" outlineLevel="0" collapsed="false">
      <c r="A2227" s="21"/>
      <c r="D2227" s="22"/>
      <c r="I2227" s="23" t="str">
        <f aca="false">IF(E2227="","",IFERROR(INDEX(Categories!$A$2:$A$200,MATCH(E2227,Categories!$B$2:$B$200,0)),"Unknown"))</f>
        <v/>
      </c>
      <c r="J2227" s="24" t="str">
        <f aca="false">IF(A2227="","",DATE(YEAR(A2227),MONTH(A2227),1))</f>
        <v/>
      </c>
      <c r="K2227" s="23" t="str">
        <f aca="false">IF(A2227="","",IF(G2227&lt;&gt;"",G2227,IFERROR(INDEX(Accounts!$D$2:$D$40,MATCH(B2227,Accounts!$A$2:$A$40,0)),"Household")))</f>
        <v/>
      </c>
      <c r="L2227" s="25" t="str">
        <f aca="false">IF(F2227="","",SUMIFS($D$2:$D$3001,$F$2:$F$3001,F2227))</f>
        <v/>
      </c>
      <c r="M2227" s="23" t="str">
        <f aca="false">IF(A2227="","",IF(E2227="","Uncategorized",IF(I2227="Unknown","Unknown category",IF(AND(I2227="Transfer",F2227=""),"Transfer needs ID",IF(AND(F2227&lt;&gt;"",ABS(N(L2227))&gt;0.009),"Unmatched transfer",IF(AND(LEFT(E2227,6)="Rental",K2227="Household"),"Rental row needs property",""))))))</f>
        <v/>
      </c>
    </row>
    <row r="2228" customFormat="false" ht="15" hidden="false" customHeight="false" outlineLevel="0" collapsed="false">
      <c r="A2228" s="21"/>
      <c r="D2228" s="22"/>
      <c r="I2228" s="23" t="str">
        <f aca="false">IF(E2228="","",IFERROR(INDEX(Categories!$A$2:$A$200,MATCH(E2228,Categories!$B$2:$B$200,0)),"Unknown"))</f>
        <v/>
      </c>
      <c r="J2228" s="24" t="str">
        <f aca="false">IF(A2228="","",DATE(YEAR(A2228),MONTH(A2228),1))</f>
        <v/>
      </c>
      <c r="K2228" s="23" t="str">
        <f aca="false">IF(A2228="","",IF(G2228&lt;&gt;"",G2228,IFERROR(INDEX(Accounts!$D$2:$D$40,MATCH(B2228,Accounts!$A$2:$A$40,0)),"Household")))</f>
        <v/>
      </c>
      <c r="L2228" s="25" t="str">
        <f aca="false">IF(F2228="","",SUMIFS($D$2:$D$3001,$F$2:$F$3001,F2228))</f>
        <v/>
      </c>
      <c r="M2228" s="23" t="str">
        <f aca="false">IF(A2228="","",IF(E2228="","Uncategorized",IF(I2228="Unknown","Unknown category",IF(AND(I2228="Transfer",F2228=""),"Transfer needs ID",IF(AND(F2228&lt;&gt;"",ABS(N(L2228))&gt;0.009),"Unmatched transfer",IF(AND(LEFT(E2228,6)="Rental",K2228="Household"),"Rental row needs property",""))))))</f>
        <v/>
      </c>
    </row>
    <row r="2229" customFormat="false" ht="15" hidden="false" customHeight="false" outlineLevel="0" collapsed="false">
      <c r="A2229" s="21"/>
      <c r="D2229" s="22"/>
      <c r="I2229" s="23" t="str">
        <f aca="false">IF(E2229="","",IFERROR(INDEX(Categories!$A$2:$A$200,MATCH(E2229,Categories!$B$2:$B$200,0)),"Unknown"))</f>
        <v/>
      </c>
      <c r="J2229" s="24" t="str">
        <f aca="false">IF(A2229="","",DATE(YEAR(A2229),MONTH(A2229),1))</f>
        <v/>
      </c>
      <c r="K2229" s="23" t="str">
        <f aca="false">IF(A2229="","",IF(G2229&lt;&gt;"",G2229,IFERROR(INDEX(Accounts!$D$2:$D$40,MATCH(B2229,Accounts!$A$2:$A$40,0)),"Household")))</f>
        <v/>
      </c>
      <c r="L2229" s="25" t="str">
        <f aca="false">IF(F2229="","",SUMIFS($D$2:$D$3001,$F$2:$F$3001,F2229))</f>
        <v/>
      </c>
      <c r="M2229" s="23" t="str">
        <f aca="false">IF(A2229="","",IF(E2229="","Uncategorized",IF(I2229="Unknown","Unknown category",IF(AND(I2229="Transfer",F2229=""),"Transfer needs ID",IF(AND(F2229&lt;&gt;"",ABS(N(L2229))&gt;0.009),"Unmatched transfer",IF(AND(LEFT(E2229,6)="Rental",K2229="Household"),"Rental row needs property",""))))))</f>
        <v/>
      </c>
    </row>
    <row r="2230" customFormat="false" ht="15" hidden="false" customHeight="false" outlineLevel="0" collapsed="false">
      <c r="A2230" s="21"/>
      <c r="D2230" s="22"/>
      <c r="I2230" s="23" t="str">
        <f aca="false">IF(E2230="","",IFERROR(INDEX(Categories!$A$2:$A$200,MATCH(E2230,Categories!$B$2:$B$200,0)),"Unknown"))</f>
        <v/>
      </c>
      <c r="J2230" s="24" t="str">
        <f aca="false">IF(A2230="","",DATE(YEAR(A2230),MONTH(A2230),1))</f>
        <v/>
      </c>
      <c r="K2230" s="23" t="str">
        <f aca="false">IF(A2230="","",IF(G2230&lt;&gt;"",G2230,IFERROR(INDEX(Accounts!$D$2:$D$40,MATCH(B2230,Accounts!$A$2:$A$40,0)),"Household")))</f>
        <v/>
      </c>
      <c r="L2230" s="25" t="str">
        <f aca="false">IF(F2230="","",SUMIFS($D$2:$D$3001,$F$2:$F$3001,F2230))</f>
        <v/>
      </c>
      <c r="M2230" s="23" t="str">
        <f aca="false">IF(A2230="","",IF(E2230="","Uncategorized",IF(I2230="Unknown","Unknown category",IF(AND(I2230="Transfer",F2230=""),"Transfer needs ID",IF(AND(F2230&lt;&gt;"",ABS(N(L2230))&gt;0.009),"Unmatched transfer",IF(AND(LEFT(E2230,6)="Rental",K2230="Household"),"Rental row needs property",""))))))</f>
        <v/>
      </c>
    </row>
    <row r="2231" customFormat="false" ht="15" hidden="false" customHeight="false" outlineLevel="0" collapsed="false">
      <c r="A2231" s="21"/>
      <c r="D2231" s="22"/>
      <c r="I2231" s="23" t="str">
        <f aca="false">IF(E2231="","",IFERROR(INDEX(Categories!$A$2:$A$200,MATCH(E2231,Categories!$B$2:$B$200,0)),"Unknown"))</f>
        <v/>
      </c>
      <c r="J2231" s="24" t="str">
        <f aca="false">IF(A2231="","",DATE(YEAR(A2231),MONTH(A2231),1))</f>
        <v/>
      </c>
      <c r="K2231" s="23" t="str">
        <f aca="false">IF(A2231="","",IF(G2231&lt;&gt;"",G2231,IFERROR(INDEX(Accounts!$D$2:$D$40,MATCH(B2231,Accounts!$A$2:$A$40,0)),"Household")))</f>
        <v/>
      </c>
      <c r="L2231" s="25" t="str">
        <f aca="false">IF(F2231="","",SUMIFS($D$2:$D$3001,$F$2:$F$3001,F2231))</f>
        <v/>
      </c>
      <c r="M2231" s="23" t="str">
        <f aca="false">IF(A2231="","",IF(E2231="","Uncategorized",IF(I2231="Unknown","Unknown category",IF(AND(I2231="Transfer",F2231=""),"Transfer needs ID",IF(AND(F2231&lt;&gt;"",ABS(N(L2231))&gt;0.009),"Unmatched transfer",IF(AND(LEFT(E2231,6)="Rental",K2231="Household"),"Rental row needs property",""))))))</f>
        <v/>
      </c>
    </row>
    <row r="2232" customFormat="false" ht="15" hidden="false" customHeight="false" outlineLevel="0" collapsed="false">
      <c r="A2232" s="21"/>
      <c r="D2232" s="22"/>
      <c r="I2232" s="23" t="str">
        <f aca="false">IF(E2232="","",IFERROR(INDEX(Categories!$A$2:$A$200,MATCH(E2232,Categories!$B$2:$B$200,0)),"Unknown"))</f>
        <v/>
      </c>
      <c r="J2232" s="24" t="str">
        <f aca="false">IF(A2232="","",DATE(YEAR(A2232),MONTH(A2232),1))</f>
        <v/>
      </c>
      <c r="K2232" s="23" t="str">
        <f aca="false">IF(A2232="","",IF(G2232&lt;&gt;"",G2232,IFERROR(INDEX(Accounts!$D$2:$D$40,MATCH(B2232,Accounts!$A$2:$A$40,0)),"Household")))</f>
        <v/>
      </c>
      <c r="L2232" s="25" t="str">
        <f aca="false">IF(F2232="","",SUMIFS($D$2:$D$3001,$F$2:$F$3001,F2232))</f>
        <v/>
      </c>
      <c r="M2232" s="23" t="str">
        <f aca="false">IF(A2232="","",IF(E2232="","Uncategorized",IF(I2232="Unknown","Unknown category",IF(AND(I2232="Transfer",F2232=""),"Transfer needs ID",IF(AND(F2232&lt;&gt;"",ABS(N(L2232))&gt;0.009),"Unmatched transfer",IF(AND(LEFT(E2232,6)="Rental",K2232="Household"),"Rental row needs property",""))))))</f>
        <v/>
      </c>
    </row>
    <row r="2233" customFormat="false" ht="15" hidden="false" customHeight="false" outlineLevel="0" collapsed="false">
      <c r="A2233" s="21"/>
      <c r="D2233" s="22"/>
      <c r="I2233" s="23" t="str">
        <f aca="false">IF(E2233="","",IFERROR(INDEX(Categories!$A$2:$A$200,MATCH(E2233,Categories!$B$2:$B$200,0)),"Unknown"))</f>
        <v/>
      </c>
      <c r="J2233" s="24" t="str">
        <f aca="false">IF(A2233="","",DATE(YEAR(A2233),MONTH(A2233),1))</f>
        <v/>
      </c>
      <c r="K2233" s="23" t="str">
        <f aca="false">IF(A2233="","",IF(G2233&lt;&gt;"",G2233,IFERROR(INDEX(Accounts!$D$2:$D$40,MATCH(B2233,Accounts!$A$2:$A$40,0)),"Household")))</f>
        <v/>
      </c>
      <c r="L2233" s="25" t="str">
        <f aca="false">IF(F2233="","",SUMIFS($D$2:$D$3001,$F$2:$F$3001,F2233))</f>
        <v/>
      </c>
      <c r="M2233" s="23" t="str">
        <f aca="false">IF(A2233="","",IF(E2233="","Uncategorized",IF(I2233="Unknown","Unknown category",IF(AND(I2233="Transfer",F2233=""),"Transfer needs ID",IF(AND(F2233&lt;&gt;"",ABS(N(L2233))&gt;0.009),"Unmatched transfer",IF(AND(LEFT(E2233,6)="Rental",K2233="Household"),"Rental row needs property",""))))))</f>
        <v/>
      </c>
    </row>
    <row r="2234" customFormat="false" ht="15" hidden="false" customHeight="false" outlineLevel="0" collapsed="false">
      <c r="A2234" s="21"/>
      <c r="D2234" s="22"/>
      <c r="I2234" s="23" t="str">
        <f aca="false">IF(E2234="","",IFERROR(INDEX(Categories!$A$2:$A$200,MATCH(E2234,Categories!$B$2:$B$200,0)),"Unknown"))</f>
        <v/>
      </c>
      <c r="J2234" s="24" t="str">
        <f aca="false">IF(A2234="","",DATE(YEAR(A2234),MONTH(A2234),1))</f>
        <v/>
      </c>
      <c r="K2234" s="23" t="str">
        <f aca="false">IF(A2234="","",IF(G2234&lt;&gt;"",G2234,IFERROR(INDEX(Accounts!$D$2:$D$40,MATCH(B2234,Accounts!$A$2:$A$40,0)),"Household")))</f>
        <v/>
      </c>
      <c r="L2234" s="25" t="str">
        <f aca="false">IF(F2234="","",SUMIFS($D$2:$D$3001,$F$2:$F$3001,F2234))</f>
        <v/>
      </c>
      <c r="M2234" s="23" t="str">
        <f aca="false">IF(A2234="","",IF(E2234="","Uncategorized",IF(I2234="Unknown","Unknown category",IF(AND(I2234="Transfer",F2234=""),"Transfer needs ID",IF(AND(F2234&lt;&gt;"",ABS(N(L2234))&gt;0.009),"Unmatched transfer",IF(AND(LEFT(E2234,6)="Rental",K2234="Household"),"Rental row needs property",""))))))</f>
        <v/>
      </c>
    </row>
    <row r="2235" customFormat="false" ht="15" hidden="false" customHeight="false" outlineLevel="0" collapsed="false">
      <c r="A2235" s="21"/>
      <c r="D2235" s="22"/>
      <c r="I2235" s="23" t="str">
        <f aca="false">IF(E2235="","",IFERROR(INDEX(Categories!$A$2:$A$200,MATCH(E2235,Categories!$B$2:$B$200,0)),"Unknown"))</f>
        <v/>
      </c>
      <c r="J2235" s="24" t="str">
        <f aca="false">IF(A2235="","",DATE(YEAR(A2235),MONTH(A2235),1))</f>
        <v/>
      </c>
      <c r="K2235" s="23" t="str">
        <f aca="false">IF(A2235="","",IF(G2235&lt;&gt;"",G2235,IFERROR(INDEX(Accounts!$D$2:$D$40,MATCH(B2235,Accounts!$A$2:$A$40,0)),"Household")))</f>
        <v/>
      </c>
      <c r="L2235" s="25" t="str">
        <f aca="false">IF(F2235="","",SUMIFS($D$2:$D$3001,$F$2:$F$3001,F2235))</f>
        <v/>
      </c>
      <c r="M2235" s="23" t="str">
        <f aca="false">IF(A2235="","",IF(E2235="","Uncategorized",IF(I2235="Unknown","Unknown category",IF(AND(I2235="Transfer",F2235=""),"Transfer needs ID",IF(AND(F2235&lt;&gt;"",ABS(N(L2235))&gt;0.009),"Unmatched transfer",IF(AND(LEFT(E2235,6)="Rental",K2235="Household"),"Rental row needs property",""))))))</f>
        <v/>
      </c>
    </row>
    <row r="2236" customFormat="false" ht="15" hidden="false" customHeight="false" outlineLevel="0" collapsed="false">
      <c r="A2236" s="21"/>
      <c r="D2236" s="22"/>
      <c r="I2236" s="23" t="str">
        <f aca="false">IF(E2236="","",IFERROR(INDEX(Categories!$A$2:$A$200,MATCH(E2236,Categories!$B$2:$B$200,0)),"Unknown"))</f>
        <v/>
      </c>
      <c r="J2236" s="24" t="str">
        <f aca="false">IF(A2236="","",DATE(YEAR(A2236),MONTH(A2236),1))</f>
        <v/>
      </c>
      <c r="K2236" s="23" t="str">
        <f aca="false">IF(A2236="","",IF(G2236&lt;&gt;"",G2236,IFERROR(INDEX(Accounts!$D$2:$D$40,MATCH(B2236,Accounts!$A$2:$A$40,0)),"Household")))</f>
        <v/>
      </c>
      <c r="L2236" s="25" t="str">
        <f aca="false">IF(F2236="","",SUMIFS($D$2:$D$3001,$F$2:$F$3001,F2236))</f>
        <v/>
      </c>
      <c r="M2236" s="23" t="str">
        <f aca="false">IF(A2236="","",IF(E2236="","Uncategorized",IF(I2236="Unknown","Unknown category",IF(AND(I2236="Transfer",F2236=""),"Transfer needs ID",IF(AND(F2236&lt;&gt;"",ABS(N(L2236))&gt;0.009),"Unmatched transfer",IF(AND(LEFT(E2236,6)="Rental",K2236="Household"),"Rental row needs property",""))))))</f>
        <v/>
      </c>
    </row>
    <row r="2237" customFormat="false" ht="15" hidden="false" customHeight="false" outlineLevel="0" collapsed="false">
      <c r="A2237" s="21"/>
      <c r="D2237" s="22"/>
      <c r="I2237" s="23" t="str">
        <f aca="false">IF(E2237="","",IFERROR(INDEX(Categories!$A$2:$A$200,MATCH(E2237,Categories!$B$2:$B$200,0)),"Unknown"))</f>
        <v/>
      </c>
      <c r="J2237" s="24" t="str">
        <f aca="false">IF(A2237="","",DATE(YEAR(A2237),MONTH(A2237),1))</f>
        <v/>
      </c>
      <c r="K2237" s="23" t="str">
        <f aca="false">IF(A2237="","",IF(G2237&lt;&gt;"",G2237,IFERROR(INDEX(Accounts!$D$2:$D$40,MATCH(B2237,Accounts!$A$2:$A$40,0)),"Household")))</f>
        <v/>
      </c>
      <c r="L2237" s="25" t="str">
        <f aca="false">IF(F2237="","",SUMIFS($D$2:$D$3001,$F$2:$F$3001,F2237))</f>
        <v/>
      </c>
      <c r="M2237" s="23" t="str">
        <f aca="false">IF(A2237="","",IF(E2237="","Uncategorized",IF(I2237="Unknown","Unknown category",IF(AND(I2237="Transfer",F2237=""),"Transfer needs ID",IF(AND(F2237&lt;&gt;"",ABS(N(L2237))&gt;0.009),"Unmatched transfer",IF(AND(LEFT(E2237,6)="Rental",K2237="Household"),"Rental row needs property",""))))))</f>
        <v/>
      </c>
    </row>
    <row r="2238" customFormat="false" ht="15" hidden="false" customHeight="false" outlineLevel="0" collapsed="false">
      <c r="A2238" s="21"/>
      <c r="D2238" s="22"/>
      <c r="I2238" s="23" t="str">
        <f aca="false">IF(E2238="","",IFERROR(INDEX(Categories!$A$2:$A$200,MATCH(E2238,Categories!$B$2:$B$200,0)),"Unknown"))</f>
        <v/>
      </c>
      <c r="J2238" s="24" t="str">
        <f aca="false">IF(A2238="","",DATE(YEAR(A2238),MONTH(A2238),1))</f>
        <v/>
      </c>
      <c r="K2238" s="23" t="str">
        <f aca="false">IF(A2238="","",IF(G2238&lt;&gt;"",G2238,IFERROR(INDEX(Accounts!$D$2:$D$40,MATCH(B2238,Accounts!$A$2:$A$40,0)),"Household")))</f>
        <v/>
      </c>
      <c r="L2238" s="25" t="str">
        <f aca="false">IF(F2238="","",SUMIFS($D$2:$D$3001,$F$2:$F$3001,F2238))</f>
        <v/>
      </c>
      <c r="M2238" s="23" t="str">
        <f aca="false">IF(A2238="","",IF(E2238="","Uncategorized",IF(I2238="Unknown","Unknown category",IF(AND(I2238="Transfer",F2238=""),"Transfer needs ID",IF(AND(F2238&lt;&gt;"",ABS(N(L2238))&gt;0.009),"Unmatched transfer",IF(AND(LEFT(E2238,6)="Rental",K2238="Household"),"Rental row needs property",""))))))</f>
        <v/>
      </c>
    </row>
    <row r="2239" customFormat="false" ht="15" hidden="false" customHeight="false" outlineLevel="0" collapsed="false">
      <c r="A2239" s="21"/>
      <c r="D2239" s="22"/>
      <c r="I2239" s="23" t="str">
        <f aca="false">IF(E2239="","",IFERROR(INDEX(Categories!$A$2:$A$200,MATCH(E2239,Categories!$B$2:$B$200,0)),"Unknown"))</f>
        <v/>
      </c>
      <c r="J2239" s="24" t="str">
        <f aca="false">IF(A2239="","",DATE(YEAR(A2239),MONTH(A2239),1))</f>
        <v/>
      </c>
      <c r="K2239" s="23" t="str">
        <f aca="false">IF(A2239="","",IF(G2239&lt;&gt;"",G2239,IFERROR(INDEX(Accounts!$D$2:$D$40,MATCH(B2239,Accounts!$A$2:$A$40,0)),"Household")))</f>
        <v/>
      </c>
      <c r="L2239" s="25" t="str">
        <f aca="false">IF(F2239="","",SUMIFS($D$2:$D$3001,$F$2:$F$3001,F2239))</f>
        <v/>
      </c>
      <c r="M2239" s="23" t="str">
        <f aca="false">IF(A2239="","",IF(E2239="","Uncategorized",IF(I2239="Unknown","Unknown category",IF(AND(I2239="Transfer",F2239=""),"Transfer needs ID",IF(AND(F2239&lt;&gt;"",ABS(N(L2239))&gt;0.009),"Unmatched transfer",IF(AND(LEFT(E2239,6)="Rental",K2239="Household"),"Rental row needs property",""))))))</f>
        <v/>
      </c>
    </row>
    <row r="2240" customFormat="false" ht="15" hidden="false" customHeight="false" outlineLevel="0" collapsed="false">
      <c r="A2240" s="21"/>
      <c r="D2240" s="22"/>
      <c r="I2240" s="23" t="str">
        <f aca="false">IF(E2240="","",IFERROR(INDEX(Categories!$A$2:$A$200,MATCH(E2240,Categories!$B$2:$B$200,0)),"Unknown"))</f>
        <v/>
      </c>
      <c r="J2240" s="24" t="str">
        <f aca="false">IF(A2240="","",DATE(YEAR(A2240),MONTH(A2240),1))</f>
        <v/>
      </c>
      <c r="K2240" s="23" t="str">
        <f aca="false">IF(A2240="","",IF(G2240&lt;&gt;"",G2240,IFERROR(INDEX(Accounts!$D$2:$D$40,MATCH(B2240,Accounts!$A$2:$A$40,0)),"Household")))</f>
        <v/>
      </c>
      <c r="L2240" s="25" t="str">
        <f aca="false">IF(F2240="","",SUMIFS($D$2:$D$3001,$F$2:$F$3001,F2240))</f>
        <v/>
      </c>
      <c r="M2240" s="23" t="str">
        <f aca="false">IF(A2240="","",IF(E2240="","Uncategorized",IF(I2240="Unknown","Unknown category",IF(AND(I2240="Transfer",F2240=""),"Transfer needs ID",IF(AND(F2240&lt;&gt;"",ABS(N(L2240))&gt;0.009),"Unmatched transfer",IF(AND(LEFT(E2240,6)="Rental",K2240="Household"),"Rental row needs property",""))))))</f>
        <v/>
      </c>
    </row>
    <row r="2241" customFormat="false" ht="15" hidden="false" customHeight="false" outlineLevel="0" collapsed="false">
      <c r="A2241" s="21"/>
      <c r="D2241" s="22"/>
      <c r="I2241" s="23" t="str">
        <f aca="false">IF(E2241="","",IFERROR(INDEX(Categories!$A$2:$A$200,MATCH(E2241,Categories!$B$2:$B$200,0)),"Unknown"))</f>
        <v/>
      </c>
      <c r="J2241" s="24" t="str">
        <f aca="false">IF(A2241="","",DATE(YEAR(A2241),MONTH(A2241),1))</f>
        <v/>
      </c>
      <c r="K2241" s="23" t="str">
        <f aca="false">IF(A2241="","",IF(G2241&lt;&gt;"",G2241,IFERROR(INDEX(Accounts!$D$2:$D$40,MATCH(B2241,Accounts!$A$2:$A$40,0)),"Household")))</f>
        <v/>
      </c>
      <c r="L2241" s="25" t="str">
        <f aca="false">IF(F2241="","",SUMIFS($D$2:$D$3001,$F$2:$F$3001,F2241))</f>
        <v/>
      </c>
      <c r="M2241" s="23" t="str">
        <f aca="false">IF(A2241="","",IF(E2241="","Uncategorized",IF(I2241="Unknown","Unknown category",IF(AND(I2241="Transfer",F2241=""),"Transfer needs ID",IF(AND(F2241&lt;&gt;"",ABS(N(L2241))&gt;0.009),"Unmatched transfer",IF(AND(LEFT(E2241,6)="Rental",K2241="Household"),"Rental row needs property",""))))))</f>
        <v/>
      </c>
    </row>
    <row r="2242" customFormat="false" ht="15" hidden="false" customHeight="false" outlineLevel="0" collapsed="false">
      <c r="A2242" s="21"/>
      <c r="D2242" s="22"/>
      <c r="I2242" s="23" t="str">
        <f aca="false">IF(E2242="","",IFERROR(INDEX(Categories!$A$2:$A$200,MATCH(E2242,Categories!$B$2:$B$200,0)),"Unknown"))</f>
        <v/>
      </c>
      <c r="J2242" s="24" t="str">
        <f aca="false">IF(A2242="","",DATE(YEAR(A2242),MONTH(A2242),1))</f>
        <v/>
      </c>
      <c r="K2242" s="23" t="str">
        <f aca="false">IF(A2242="","",IF(G2242&lt;&gt;"",G2242,IFERROR(INDEX(Accounts!$D$2:$D$40,MATCH(B2242,Accounts!$A$2:$A$40,0)),"Household")))</f>
        <v/>
      </c>
      <c r="L2242" s="25" t="str">
        <f aca="false">IF(F2242="","",SUMIFS($D$2:$D$3001,$F$2:$F$3001,F2242))</f>
        <v/>
      </c>
      <c r="M2242" s="23" t="str">
        <f aca="false">IF(A2242="","",IF(E2242="","Uncategorized",IF(I2242="Unknown","Unknown category",IF(AND(I2242="Transfer",F2242=""),"Transfer needs ID",IF(AND(F2242&lt;&gt;"",ABS(N(L2242))&gt;0.009),"Unmatched transfer",IF(AND(LEFT(E2242,6)="Rental",K2242="Household"),"Rental row needs property",""))))))</f>
        <v/>
      </c>
    </row>
    <row r="2243" customFormat="false" ht="15" hidden="false" customHeight="false" outlineLevel="0" collapsed="false">
      <c r="A2243" s="21"/>
      <c r="D2243" s="22"/>
      <c r="I2243" s="23" t="str">
        <f aca="false">IF(E2243="","",IFERROR(INDEX(Categories!$A$2:$A$200,MATCH(E2243,Categories!$B$2:$B$200,0)),"Unknown"))</f>
        <v/>
      </c>
      <c r="J2243" s="24" t="str">
        <f aca="false">IF(A2243="","",DATE(YEAR(A2243),MONTH(A2243),1))</f>
        <v/>
      </c>
      <c r="K2243" s="23" t="str">
        <f aca="false">IF(A2243="","",IF(G2243&lt;&gt;"",G2243,IFERROR(INDEX(Accounts!$D$2:$D$40,MATCH(B2243,Accounts!$A$2:$A$40,0)),"Household")))</f>
        <v/>
      </c>
      <c r="L2243" s="25" t="str">
        <f aca="false">IF(F2243="","",SUMIFS($D$2:$D$3001,$F$2:$F$3001,F2243))</f>
        <v/>
      </c>
      <c r="M2243" s="23" t="str">
        <f aca="false">IF(A2243="","",IF(E2243="","Uncategorized",IF(I2243="Unknown","Unknown category",IF(AND(I2243="Transfer",F2243=""),"Transfer needs ID",IF(AND(F2243&lt;&gt;"",ABS(N(L2243))&gt;0.009),"Unmatched transfer",IF(AND(LEFT(E2243,6)="Rental",K2243="Household"),"Rental row needs property",""))))))</f>
        <v/>
      </c>
    </row>
    <row r="2244" customFormat="false" ht="15" hidden="false" customHeight="false" outlineLevel="0" collapsed="false">
      <c r="A2244" s="21"/>
      <c r="D2244" s="22"/>
      <c r="I2244" s="23" t="str">
        <f aca="false">IF(E2244="","",IFERROR(INDEX(Categories!$A$2:$A$200,MATCH(E2244,Categories!$B$2:$B$200,0)),"Unknown"))</f>
        <v/>
      </c>
      <c r="J2244" s="24" t="str">
        <f aca="false">IF(A2244="","",DATE(YEAR(A2244),MONTH(A2244),1))</f>
        <v/>
      </c>
      <c r="K2244" s="23" t="str">
        <f aca="false">IF(A2244="","",IF(G2244&lt;&gt;"",G2244,IFERROR(INDEX(Accounts!$D$2:$D$40,MATCH(B2244,Accounts!$A$2:$A$40,0)),"Household")))</f>
        <v/>
      </c>
      <c r="L2244" s="25" t="str">
        <f aca="false">IF(F2244="","",SUMIFS($D$2:$D$3001,$F$2:$F$3001,F2244))</f>
        <v/>
      </c>
      <c r="M2244" s="23" t="str">
        <f aca="false">IF(A2244="","",IF(E2244="","Uncategorized",IF(I2244="Unknown","Unknown category",IF(AND(I2244="Transfer",F2244=""),"Transfer needs ID",IF(AND(F2244&lt;&gt;"",ABS(N(L2244))&gt;0.009),"Unmatched transfer",IF(AND(LEFT(E2244,6)="Rental",K2244="Household"),"Rental row needs property",""))))))</f>
        <v/>
      </c>
    </row>
    <row r="2245" customFormat="false" ht="15" hidden="false" customHeight="false" outlineLevel="0" collapsed="false">
      <c r="A2245" s="21"/>
      <c r="D2245" s="22"/>
      <c r="I2245" s="23" t="str">
        <f aca="false">IF(E2245="","",IFERROR(INDEX(Categories!$A$2:$A$200,MATCH(E2245,Categories!$B$2:$B$200,0)),"Unknown"))</f>
        <v/>
      </c>
      <c r="J2245" s="24" t="str">
        <f aca="false">IF(A2245="","",DATE(YEAR(A2245),MONTH(A2245),1))</f>
        <v/>
      </c>
      <c r="K2245" s="23" t="str">
        <f aca="false">IF(A2245="","",IF(G2245&lt;&gt;"",G2245,IFERROR(INDEX(Accounts!$D$2:$D$40,MATCH(B2245,Accounts!$A$2:$A$40,0)),"Household")))</f>
        <v/>
      </c>
      <c r="L2245" s="25" t="str">
        <f aca="false">IF(F2245="","",SUMIFS($D$2:$D$3001,$F$2:$F$3001,F2245))</f>
        <v/>
      </c>
      <c r="M2245" s="23" t="str">
        <f aca="false">IF(A2245="","",IF(E2245="","Uncategorized",IF(I2245="Unknown","Unknown category",IF(AND(I2245="Transfer",F2245=""),"Transfer needs ID",IF(AND(F2245&lt;&gt;"",ABS(N(L2245))&gt;0.009),"Unmatched transfer",IF(AND(LEFT(E2245,6)="Rental",K2245="Household"),"Rental row needs property",""))))))</f>
        <v/>
      </c>
    </row>
    <row r="2246" customFormat="false" ht="15" hidden="false" customHeight="false" outlineLevel="0" collapsed="false">
      <c r="A2246" s="21"/>
      <c r="D2246" s="22"/>
      <c r="I2246" s="23" t="str">
        <f aca="false">IF(E2246="","",IFERROR(INDEX(Categories!$A$2:$A$200,MATCH(E2246,Categories!$B$2:$B$200,0)),"Unknown"))</f>
        <v/>
      </c>
      <c r="J2246" s="24" t="str">
        <f aca="false">IF(A2246="","",DATE(YEAR(A2246),MONTH(A2246),1))</f>
        <v/>
      </c>
      <c r="K2246" s="23" t="str">
        <f aca="false">IF(A2246="","",IF(G2246&lt;&gt;"",G2246,IFERROR(INDEX(Accounts!$D$2:$D$40,MATCH(B2246,Accounts!$A$2:$A$40,0)),"Household")))</f>
        <v/>
      </c>
      <c r="L2246" s="25" t="str">
        <f aca="false">IF(F2246="","",SUMIFS($D$2:$D$3001,$F$2:$F$3001,F2246))</f>
        <v/>
      </c>
      <c r="M2246" s="23" t="str">
        <f aca="false">IF(A2246="","",IF(E2246="","Uncategorized",IF(I2246="Unknown","Unknown category",IF(AND(I2246="Transfer",F2246=""),"Transfer needs ID",IF(AND(F2246&lt;&gt;"",ABS(N(L2246))&gt;0.009),"Unmatched transfer",IF(AND(LEFT(E2246,6)="Rental",K2246="Household"),"Rental row needs property",""))))))</f>
        <v/>
      </c>
    </row>
    <row r="2247" customFormat="false" ht="15" hidden="false" customHeight="false" outlineLevel="0" collapsed="false">
      <c r="A2247" s="21"/>
      <c r="D2247" s="22"/>
      <c r="I2247" s="23" t="str">
        <f aca="false">IF(E2247="","",IFERROR(INDEX(Categories!$A$2:$A$200,MATCH(E2247,Categories!$B$2:$B$200,0)),"Unknown"))</f>
        <v/>
      </c>
      <c r="J2247" s="24" t="str">
        <f aca="false">IF(A2247="","",DATE(YEAR(A2247),MONTH(A2247),1))</f>
        <v/>
      </c>
      <c r="K2247" s="23" t="str">
        <f aca="false">IF(A2247="","",IF(G2247&lt;&gt;"",G2247,IFERROR(INDEX(Accounts!$D$2:$D$40,MATCH(B2247,Accounts!$A$2:$A$40,0)),"Household")))</f>
        <v/>
      </c>
      <c r="L2247" s="25" t="str">
        <f aca="false">IF(F2247="","",SUMIFS($D$2:$D$3001,$F$2:$F$3001,F2247))</f>
        <v/>
      </c>
      <c r="M2247" s="23" t="str">
        <f aca="false">IF(A2247="","",IF(E2247="","Uncategorized",IF(I2247="Unknown","Unknown category",IF(AND(I2247="Transfer",F2247=""),"Transfer needs ID",IF(AND(F2247&lt;&gt;"",ABS(N(L2247))&gt;0.009),"Unmatched transfer",IF(AND(LEFT(E2247,6)="Rental",K2247="Household"),"Rental row needs property",""))))))</f>
        <v/>
      </c>
    </row>
    <row r="2248" customFormat="false" ht="15" hidden="false" customHeight="false" outlineLevel="0" collapsed="false">
      <c r="A2248" s="21"/>
      <c r="D2248" s="22"/>
      <c r="I2248" s="23" t="str">
        <f aca="false">IF(E2248="","",IFERROR(INDEX(Categories!$A$2:$A$200,MATCH(E2248,Categories!$B$2:$B$200,0)),"Unknown"))</f>
        <v/>
      </c>
      <c r="J2248" s="24" t="str">
        <f aca="false">IF(A2248="","",DATE(YEAR(A2248),MONTH(A2248),1))</f>
        <v/>
      </c>
      <c r="K2248" s="23" t="str">
        <f aca="false">IF(A2248="","",IF(G2248&lt;&gt;"",G2248,IFERROR(INDEX(Accounts!$D$2:$D$40,MATCH(B2248,Accounts!$A$2:$A$40,0)),"Household")))</f>
        <v/>
      </c>
      <c r="L2248" s="25" t="str">
        <f aca="false">IF(F2248="","",SUMIFS($D$2:$D$3001,$F$2:$F$3001,F2248))</f>
        <v/>
      </c>
      <c r="M2248" s="23" t="str">
        <f aca="false">IF(A2248="","",IF(E2248="","Uncategorized",IF(I2248="Unknown","Unknown category",IF(AND(I2248="Transfer",F2248=""),"Transfer needs ID",IF(AND(F2248&lt;&gt;"",ABS(N(L2248))&gt;0.009),"Unmatched transfer",IF(AND(LEFT(E2248,6)="Rental",K2248="Household"),"Rental row needs property",""))))))</f>
        <v/>
      </c>
    </row>
    <row r="2249" customFormat="false" ht="15" hidden="false" customHeight="false" outlineLevel="0" collapsed="false">
      <c r="A2249" s="21"/>
      <c r="D2249" s="22"/>
      <c r="I2249" s="23" t="str">
        <f aca="false">IF(E2249="","",IFERROR(INDEX(Categories!$A$2:$A$200,MATCH(E2249,Categories!$B$2:$B$200,0)),"Unknown"))</f>
        <v/>
      </c>
      <c r="J2249" s="24" t="str">
        <f aca="false">IF(A2249="","",DATE(YEAR(A2249),MONTH(A2249),1))</f>
        <v/>
      </c>
      <c r="K2249" s="23" t="str">
        <f aca="false">IF(A2249="","",IF(G2249&lt;&gt;"",G2249,IFERROR(INDEX(Accounts!$D$2:$D$40,MATCH(B2249,Accounts!$A$2:$A$40,0)),"Household")))</f>
        <v/>
      </c>
      <c r="L2249" s="25" t="str">
        <f aca="false">IF(F2249="","",SUMIFS($D$2:$D$3001,$F$2:$F$3001,F2249))</f>
        <v/>
      </c>
      <c r="M2249" s="23" t="str">
        <f aca="false">IF(A2249="","",IF(E2249="","Uncategorized",IF(I2249="Unknown","Unknown category",IF(AND(I2249="Transfer",F2249=""),"Transfer needs ID",IF(AND(F2249&lt;&gt;"",ABS(N(L2249))&gt;0.009),"Unmatched transfer",IF(AND(LEFT(E2249,6)="Rental",K2249="Household"),"Rental row needs property",""))))))</f>
        <v/>
      </c>
    </row>
    <row r="2250" customFormat="false" ht="15" hidden="false" customHeight="false" outlineLevel="0" collapsed="false">
      <c r="A2250" s="21"/>
      <c r="D2250" s="22"/>
      <c r="I2250" s="23" t="str">
        <f aca="false">IF(E2250="","",IFERROR(INDEX(Categories!$A$2:$A$200,MATCH(E2250,Categories!$B$2:$B$200,0)),"Unknown"))</f>
        <v/>
      </c>
      <c r="J2250" s="24" t="str">
        <f aca="false">IF(A2250="","",DATE(YEAR(A2250),MONTH(A2250),1))</f>
        <v/>
      </c>
      <c r="K2250" s="23" t="str">
        <f aca="false">IF(A2250="","",IF(G2250&lt;&gt;"",G2250,IFERROR(INDEX(Accounts!$D$2:$D$40,MATCH(B2250,Accounts!$A$2:$A$40,0)),"Household")))</f>
        <v/>
      </c>
      <c r="L2250" s="25" t="str">
        <f aca="false">IF(F2250="","",SUMIFS($D$2:$D$3001,$F$2:$F$3001,F2250))</f>
        <v/>
      </c>
      <c r="M2250" s="23" t="str">
        <f aca="false">IF(A2250="","",IF(E2250="","Uncategorized",IF(I2250="Unknown","Unknown category",IF(AND(I2250="Transfer",F2250=""),"Transfer needs ID",IF(AND(F2250&lt;&gt;"",ABS(N(L2250))&gt;0.009),"Unmatched transfer",IF(AND(LEFT(E2250,6)="Rental",K2250="Household"),"Rental row needs property",""))))))</f>
        <v/>
      </c>
    </row>
    <row r="2251" customFormat="false" ht="15" hidden="false" customHeight="false" outlineLevel="0" collapsed="false">
      <c r="A2251" s="21"/>
      <c r="D2251" s="22"/>
      <c r="I2251" s="23" t="str">
        <f aca="false">IF(E2251="","",IFERROR(INDEX(Categories!$A$2:$A$200,MATCH(E2251,Categories!$B$2:$B$200,0)),"Unknown"))</f>
        <v/>
      </c>
      <c r="J2251" s="24" t="str">
        <f aca="false">IF(A2251="","",DATE(YEAR(A2251),MONTH(A2251),1))</f>
        <v/>
      </c>
      <c r="K2251" s="23" t="str">
        <f aca="false">IF(A2251="","",IF(G2251&lt;&gt;"",G2251,IFERROR(INDEX(Accounts!$D$2:$D$40,MATCH(B2251,Accounts!$A$2:$A$40,0)),"Household")))</f>
        <v/>
      </c>
      <c r="L2251" s="25" t="str">
        <f aca="false">IF(F2251="","",SUMIFS($D$2:$D$3001,$F$2:$F$3001,F2251))</f>
        <v/>
      </c>
      <c r="M2251" s="23" t="str">
        <f aca="false">IF(A2251="","",IF(E2251="","Uncategorized",IF(I2251="Unknown","Unknown category",IF(AND(I2251="Transfer",F2251=""),"Transfer needs ID",IF(AND(F2251&lt;&gt;"",ABS(N(L2251))&gt;0.009),"Unmatched transfer",IF(AND(LEFT(E2251,6)="Rental",K2251="Household"),"Rental row needs property",""))))))</f>
        <v/>
      </c>
    </row>
    <row r="2252" customFormat="false" ht="15" hidden="false" customHeight="false" outlineLevel="0" collapsed="false">
      <c r="A2252" s="21"/>
      <c r="D2252" s="22"/>
      <c r="I2252" s="23" t="str">
        <f aca="false">IF(E2252="","",IFERROR(INDEX(Categories!$A$2:$A$200,MATCH(E2252,Categories!$B$2:$B$200,0)),"Unknown"))</f>
        <v/>
      </c>
      <c r="J2252" s="24" t="str">
        <f aca="false">IF(A2252="","",DATE(YEAR(A2252),MONTH(A2252),1))</f>
        <v/>
      </c>
      <c r="K2252" s="23" t="str">
        <f aca="false">IF(A2252="","",IF(G2252&lt;&gt;"",G2252,IFERROR(INDEX(Accounts!$D$2:$D$40,MATCH(B2252,Accounts!$A$2:$A$40,0)),"Household")))</f>
        <v/>
      </c>
      <c r="L2252" s="25" t="str">
        <f aca="false">IF(F2252="","",SUMIFS($D$2:$D$3001,$F$2:$F$3001,F2252))</f>
        <v/>
      </c>
      <c r="M2252" s="23" t="str">
        <f aca="false">IF(A2252="","",IF(E2252="","Uncategorized",IF(I2252="Unknown","Unknown category",IF(AND(I2252="Transfer",F2252=""),"Transfer needs ID",IF(AND(F2252&lt;&gt;"",ABS(N(L2252))&gt;0.009),"Unmatched transfer",IF(AND(LEFT(E2252,6)="Rental",K2252="Household"),"Rental row needs property",""))))))</f>
        <v/>
      </c>
    </row>
    <row r="2253" customFormat="false" ht="15" hidden="false" customHeight="false" outlineLevel="0" collapsed="false">
      <c r="A2253" s="21"/>
      <c r="D2253" s="22"/>
      <c r="I2253" s="23" t="str">
        <f aca="false">IF(E2253="","",IFERROR(INDEX(Categories!$A$2:$A$200,MATCH(E2253,Categories!$B$2:$B$200,0)),"Unknown"))</f>
        <v/>
      </c>
      <c r="J2253" s="24" t="str">
        <f aca="false">IF(A2253="","",DATE(YEAR(A2253),MONTH(A2253),1))</f>
        <v/>
      </c>
      <c r="K2253" s="23" t="str">
        <f aca="false">IF(A2253="","",IF(G2253&lt;&gt;"",G2253,IFERROR(INDEX(Accounts!$D$2:$D$40,MATCH(B2253,Accounts!$A$2:$A$40,0)),"Household")))</f>
        <v/>
      </c>
      <c r="L2253" s="25" t="str">
        <f aca="false">IF(F2253="","",SUMIFS($D$2:$D$3001,$F$2:$F$3001,F2253))</f>
        <v/>
      </c>
      <c r="M2253" s="23" t="str">
        <f aca="false">IF(A2253="","",IF(E2253="","Uncategorized",IF(I2253="Unknown","Unknown category",IF(AND(I2253="Transfer",F2253=""),"Transfer needs ID",IF(AND(F2253&lt;&gt;"",ABS(N(L2253))&gt;0.009),"Unmatched transfer",IF(AND(LEFT(E2253,6)="Rental",K2253="Household"),"Rental row needs property",""))))))</f>
        <v/>
      </c>
    </row>
    <row r="2254" customFormat="false" ht="15" hidden="false" customHeight="false" outlineLevel="0" collapsed="false">
      <c r="A2254" s="21"/>
      <c r="D2254" s="22"/>
      <c r="I2254" s="23" t="str">
        <f aca="false">IF(E2254="","",IFERROR(INDEX(Categories!$A$2:$A$200,MATCH(E2254,Categories!$B$2:$B$200,0)),"Unknown"))</f>
        <v/>
      </c>
      <c r="J2254" s="24" t="str">
        <f aca="false">IF(A2254="","",DATE(YEAR(A2254),MONTH(A2254),1))</f>
        <v/>
      </c>
      <c r="K2254" s="23" t="str">
        <f aca="false">IF(A2254="","",IF(G2254&lt;&gt;"",G2254,IFERROR(INDEX(Accounts!$D$2:$D$40,MATCH(B2254,Accounts!$A$2:$A$40,0)),"Household")))</f>
        <v/>
      </c>
      <c r="L2254" s="25" t="str">
        <f aca="false">IF(F2254="","",SUMIFS($D$2:$D$3001,$F$2:$F$3001,F2254))</f>
        <v/>
      </c>
      <c r="M2254" s="23" t="str">
        <f aca="false">IF(A2254="","",IF(E2254="","Uncategorized",IF(I2254="Unknown","Unknown category",IF(AND(I2254="Transfer",F2254=""),"Transfer needs ID",IF(AND(F2254&lt;&gt;"",ABS(N(L2254))&gt;0.009),"Unmatched transfer",IF(AND(LEFT(E2254,6)="Rental",K2254="Household"),"Rental row needs property",""))))))</f>
        <v/>
      </c>
    </row>
    <row r="2255" customFormat="false" ht="15" hidden="false" customHeight="false" outlineLevel="0" collapsed="false">
      <c r="A2255" s="21"/>
      <c r="D2255" s="22"/>
      <c r="I2255" s="23" t="str">
        <f aca="false">IF(E2255="","",IFERROR(INDEX(Categories!$A$2:$A$200,MATCH(E2255,Categories!$B$2:$B$200,0)),"Unknown"))</f>
        <v/>
      </c>
      <c r="J2255" s="24" t="str">
        <f aca="false">IF(A2255="","",DATE(YEAR(A2255),MONTH(A2255),1))</f>
        <v/>
      </c>
      <c r="K2255" s="23" t="str">
        <f aca="false">IF(A2255="","",IF(G2255&lt;&gt;"",G2255,IFERROR(INDEX(Accounts!$D$2:$D$40,MATCH(B2255,Accounts!$A$2:$A$40,0)),"Household")))</f>
        <v/>
      </c>
      <c r="L2255" s="25" t="str">
        <f aca="false">IF(F2255="","",SUMIFS($D$2:$D$3001,$F$2:$F$3001,F2255))</f>
        <v/>
      </c>
      <c r="M2255" s="23" t="str">
        <f aca="false">IF(A2255="","",IF(E2255="","Uncategorized",IF(I2255="Unknown","Unknown category",IF(AND(I2255="Transfer",F2255=""),"Transfer needs ID",IF(AND(F2255&lt;&gt;"",ABS(N(L2255))&gt;0.009),"Unmatched transfer",IF(AND(LEFT(E2255,6)="Rental",K2255="Household"),"Rental row needs property",""))))))</f>
        <v/>
      </c>
    </row>
    <row r="2256" customFormat="false" ht="15" hidden="false" customHeight="false" outlineLevel="0" collapsed="false">
      <c r="A2256" s="21"/>
      <c r="D2256" s="22"/>
      <c r="I2256" s="23" t="str">
        <f aca="false">IF(E2256="","",IFERROR(INDEX(Categories!$A$2:$A$200,MATCH(E2256,Categories!$B$2:$B$200,0)),"Unknown"))</f>
        <v/>
      </c>
      <c r="J2256" s="24" t="str">
        <f aca="false">IF(A2256="","",DATE(YEAR(A2256),MONTH(A2256),1))</f>
        <v/>
      </c>
      <c r="K2256" s="23" t="str">
        <f aca="false">IF(A2256="","",IF(G2256&lt;&gt;"",G2256,IFERROR(INDEX(Accounts!$D$2:$D$40,MATCH(B2256,Accounts!$A$2:$A$40,0)),"Household")))</f>
        <v/>
      </c>
      <c r="L2256" s="25" t="str">
        <f aca="false">IF(F2256="","",SUMIFS($D$2:$D$3001,$F$2:$F$3001,F2256))</f>
        <v/>
      </c>
      <c r="M2256" s="23" t="str">
        <f aca="false">IF(A2256="","",IF(E2256="","Uncategorized",IF(I2256="Unknown","Unknown category",IF(AND(I2256="Transfer",F2256=""),"Transfer needs ID",IF(AND(F2256&lt;&gt;"",ABS(N(L2256))&gt;0.009),"Unmatched transfer",IF(AND(LEFT(E2256,6)="Rental",K2256="Household"),"Rental row needs property",""))))))</f>
        <v/>
      </c>
    </row>
    <row r="2257" customFormat="false" ht="15" hidden="false" customHeight="false" outlineLevel="0" collapsed="false">
      <c r="A2257" s="21"/>
      <c r="D2257" s="22"/>
      <c r="I2257" s="23" t="str">
        <f aca="false">IF(E2257="","",IFERROR(INDEX(Categories!$A$2:$A$200,MATCH(E2257,Categories!$B$2:$B$200,0)),"Unknown"))</f>
        <v/>
      </c>
      <c r="J2257" s="24" t="str">
        <f aca="false">IF(A2257="","",DATE(YEAR(A2257),MONTH(A2257),1))</f>
        <v/>
      </c>
      <c r="K2257" s="23" t="str">
        <f aca="false">IF(A2257="","",IF(G2257&lt;&gt;"",G2257,IFERROR(INDEX(Accounts!$D$2:$D$40,MATCH(B2257,Accounts!$A$2:$A$40,0)),"Household")))</f>
        <v/>
      </c>
      <c r="L2257" s="25" t="str">
        <f aca="false">IF(F2257="","",SUMIFS($D$2:$D$3001,$F$2:$F$3001,F2257))</f>
        <v/>
      </c>
      <c r="M2257" s="23" t="str">
        <f aca="false">IF(A2257="","",IF(E2257="","Uncategorized",IF(I2257="Unknown","Unknown category",IF(AND(I2257="Transfer",F2257=""),"Transfer needs ID",IF(AND(F2257&lt;&gt;"",ABS(N(L2257))&gt;0.009),"Unmatched transfer",IF(AND(LEFT(E2257,6)="Rental",K2257="Household"),"Rental row needs property",""))))))</f>
        <v/>
      </c>
    </row>
    <row r="2258" customFormat="false" ht="15" hidden="false" customHeight="false" outlineLevel="0" collapsed="false">
      <c r="A2258" s="21"/>
      <c r="D2258" s="22"/>
      <c r="I2258" s="23" t="str">
        <f aca="false">IF(E2258="","",IFERROR(INDEX(Categories!$A$2:$A$200,MATCH(E2258,Categories!$B$2:$B$200,0)),"Unknown"))</f>
        <v/>
      </c>
      <c r="J2258" s="24" t="str">
        <f aca="false">IF(A2258="","",DATE(YEAR(A2258),MONTH(A2258),1))</f>
        <v/>
      </c>
      <c r="K2258" s="23" t="str">
        <f aca="false">IF(A2258="","",IF(G2258&lt;&gt;"",G2258,IFERROR(INDEX(Accounts!$D$2:$D$40,MATCH(B2258,Accounts!$A$2:$A$40,0)),"Household")))</f>
        <v/>
      </c>
      <c r="L2258" s="25" t="str">
        <f aca="false">IF(F2258="","",SUMIFS($D$2:$D$3001,$F$2:$F$3001,F2258))</f>
        <v/>
      </c>
      <c r="M2258" s="23" t="str">
        <f aca="false">IF(A2258="","",IF(E2258="","Uncategorized",IF(I2258="Unknown","Unknown category",IF(AND(I2258="Transfer",F2258=""),"Transfer needs ID",IF(AND(F2258&lt;&gt;"",ABS(N(L2258))&gt;0.009),"Unmatched transfer",IF(AND(LEFT(E2258,6)="Rental",K2258="Household"),"Rental row needs property",""))))))</f>
        <v/>
      </c>
    </row>
    <row r="2259" customFormat="false" ht="15" hidden="false" customHeight="false" outlineLevel="0" collapsed="false">
      <c r="A2259" s="21"/>
      <c r="D2259" s="22"/>
      <c r="I2259" s="23" t="str">
        <f aca="false">IF(E2259="","",IFERROR(INDEX(Categories!$A$2:$A$200,MATCH(E2259,Categories!$B$2:$B$200,0)),"Unknown"))</f>
        <v/>
      </c>
      <c r="J2259" s="24" t="str">
        <f aca="false">IF(A2259="","",DATE(YEAR(A2259),MONTH(A2259),1))</f>
        <v/>
      </c>
      <c r="K2259" s="23" t="str">
        <f aca="false">IF(A2259="","",IF(G2259&lt;&gt;"",G2259,IFERROR(INDEX(Accounts!$D$2:$D$40,MATCH(B2259,Accounts!$A$2:$A$40,0)),"Household")))</f>
        <v/>
      </c>
      <c r="L2259" s="25" t="str">
        <f aca="false">IF(F2259="","",SUMIFS($D$2:$D$3001,$F$2:$F$3001,F2259))</f>
        <v/>
      </c>
      <c r="M2259" s="23" t="str">
        <f aca="false">IF(A2259="","",IF(E2259="","Uncategorized",IF(I2259="Unknown","Unknown category",IF(AND(I2259="Transfer",F2259=""),"Transfer needs ID",IF(AND(F2259&lt;&gt;"",ABS(N(L2259))&gt;0.009),"Unmatched transfer",IF(AND(LEFT(E2259,6)="Rental",K2259="Household"),"Rental row needs property",""))))))</f>
        <v/>
      </c>
    </row>
    <row r="2260" customFormat="false" ht="15" hidden="false" customHeight="false" outlineLevel="0" collapsed="false">
      <c r="A2260" s="21"/>
      <c r="D2260" s="22"/>
      <c r="I2260" s="23" t="str">
        <f aca="false">IF(E2260="","",IFERROR(INDEX(Categories!$A$2:$A$200,MATCH(E2260,Categories!$B$2:$B$200,0)),"Unknown"))</f>
        <v/>
      </c>
      <c r="J2260" s="24" t="str">
        <f aca="false">IF(A2260="","",DATE(YEAR(A2260),MONTH(A2260),1))</f>
        <v/>
      </c>
      <c r="K2260" s="23" t="str">
        <f aca="false">IF(A2260="","",IF(G2260&lt;&gt;"",G2260,IFERROR(INDEX(Accounts!$D$2:$D$40,MATCH(B2260,Accounts!$A$2:$A$40,0)),"Household")))</f>
        <v/>
      </c>
      <c r="L2260" s="25" t="str">
        <f aca="false">IF(F2260="","",SUMIFS($D$2:$D$3001,$F$2:$F$3001,F2260))</f>
        <v/>
      </c>
      <c r="M2260" s="23" t="str">
        <f aca="false">IF(A2260="","",IF(E2260="","Uncategorized",IF(I2260="Unknown","Unknown category",IF(AND(I2260="Transfer",F2260=""),"Transfer needs ID",IF(AND(F2260&lt;&gt;"",ABS(N(L2260))&gt;0.009),"Unmatched transfer",IF(AND(LEFT(E2260,6)="Rental",K2260="Household"),"Rental row needs property",""))))))</f>
        <v/>
      </c>
    </row>
    <row r="2261" customFormat="false" ht="15" hidden="false" customHeight="false" outlineLevel="0" collapsed="false">
      <c r="A2261" s="21"/>
      <c r="D2261" s="22"/>
      <c r="I2261" s="23" t="str">
        <f aca="false">IF(E2261="","",IFERROR(INDEX(Categories!$A$2:$A$200,MATCH(E2261,Categories!$B$2:$B$200,0)),"Unknown"))</f>
        <v/>
      </c>
      <c r="J2261" s="24" t="str">
        <f aca="false">IF(A2261="","",DATE(YEAR(A2261),MONTH(A2261),1))</f>
        <v/>
      </c>
      <c r="K2261" s="23" t="str">
        <f aca="false">IF(A2261="","",IF(G2261&lt;&gt;"",G2261,IFERROR(INDEX(Accounts!$D$2:$D$40,MATCH(B2261,Accounts!$A$2:$A$40,0)),"Household")))</f>
        <v/>
      </c>
      <c r="L2261" s="25" t="str">
        <f aca="false">IF(F2261="","",SUMIFS($D$2:$D$3001,$F$2:$F$3001,F2261))</f>
        <v/>
      </c>
      <c r="M2261" s="23" t="str">
        <f aca="false">IF(A2261="","",IF(E2261="","Uncategorized",IF(I2261="Unknown","Unknown category",IF(AND(I2261="Transfer",F2261=""),"Transfer needs ID",IF(AND(F2261&lt;&gt;"",ABS(N(L2261))&gt;0.009),"Unmatched transfer",IF(AND(LEFT(E2261,6)="Rental",K2261="Household"),"Rental row needs property",""))))))</f>
        <v/>
      </c>
    </row>
    <row r="2262" customFormat="false" ht="15" hidden="false" customHeight="false" outlineLevel="0" collapsed="false">
      <c r="A2262" s="21"/>
      <c r="D2262" s="22"/>
      <c r="I2262" s="23" t="str">
        <f aca="false">IF(E2262="","",IFERROR(INDEX(Categories!$A$2:$A$200,MATCH(E2262,Categories!$B$2:$B$200,0)),"Unknown"))</f>
        <v/>
      </c>
      <c r="J2262" s="24" t="str">
        <f aca="false">IF(A2262="","",DATE(YEAR(A2262),MONTH(A2262),1))</f>
        <v/>
      </c>
      <c r="K2262" s="23" t="str">
        <f aca="false">IF(A2262="","",IF(G2262&lt;&gt;"",G2262,IFERROR(INDEX(Accounts!$D$2:$D$40,MATCH(B2262,Accounts!$A$2:$A$40,0)),"Household")))</f>
        <v/>
      </c>
      <c r="L2262" s="25" t="str">
        <f aca="false">IF(F2262="","",SUMIFS($D$2:$D$3001,$F$2:$F$3001,F2262))</f>
        <v/>
      </c>
      <c r="M2262" s="23" t="str">
        <f aca="false">IF(A2262="","",IF(E2262="","Uncategorized",IF(I2262="Unknown","Unknown category",IF(AND(I2262="Transfer",F2262=""),"Transfer needs ID",IF(AND(F2262&lt;&gt;"",ABS(N(L2262))&gt;0.009),"Unmatched transfer",IF(AND(LEFT(E2262,6)="Rental",K2262="Household"),"Rental row needs property",""))))))</f>
        <v/>
      </c>
    </row>
    <row r="2263" customFormat="false" ht="15" hidden="false" customHeight="false" outlineLevel="0" collapsed="false">
      <c r="A2263" s="21"/>
      <c r="D2263" s="22"/>
      <c r="I2263" s="23" t="str">
        <f aca="false">IF(E2263="","",IFERROR(INDEX(Categories!$A$2:$A$200,MATCH(E2263,Categories!$B$2:$B$200,0)),"Unknown"))</f>
        <v/>
      </c>
      <c r="J2263" s="24" t="str">
        <f aca="false">IF(A2263="","",DATE(YEAR(A2263),MONTH(A2263),1))</f>
        <v/>
      </c>
      <c r="K2263" s="23" t="str">
        <f aca="false">IF(A2263="","",IF(G2263&lt;&gt;"",G2263,IFERROR(INDEX(Accounts!$D$2:$D$40,MATCH(B2263,Accounts!$A$2:$A$40,0)),"Household")))</f>
        <v/>
      </c>
      <c r="L2263" s="25" t="str">
        <f aca="false">IF(F2263="","",SUMIFS($D$2:$D$3001,$F$2:$F$3001,F2263))</f>
        <v/>
      </c>
      <c r="M2263" s="23" t="str">
        <f aca="false">IF(A2263="","",IF(E2263="","Uncategorized",IF(I2263="Unknown","Unknown category",IF(AND(I2263="Transfer",F2263=""),"Transfer needs ID",IF(AND(F2263&lt;&gt;"",ABS(N(L2263))&gt;0.009),"Unmatched transfer",IF(AND(LEFT(E2263,6)="Rental",K2263="Household"),"Rental row needs property",""))))))</f>
        <v/>
      </c>
    </row>
    <row r="2264" customFormat="false" ht="15" hidden="false" customHeight="false" outlineLevel="0" collapsed="false">
      <c r="A2264" s="21"/>
      <c r="D2264" s="22"/>
      <c r="I2264" s="23" t="str">
        <f aca="false">IF(E2264="","",IFERROR(INDEX(Categories!$A$2:$A$200,MATCH(E2264,Categories!$B$2:$B$200,0)),"Unknown"))</f>
        <v/>
      </c>
      <c r="J2264" s="24" t="str">
        <f aca="false">IF(A2264="","",DATE(YEAR(A2264),MONTH(A2264),1))</f>
        <v/>
      </c>
      <c r="K2264" s="23" t="str">
        <f aca="false">IF(A2264="","",IF(G2264&lt;&gt;"",G2264,IFERROR(INDEX(Accounts!$D$2:$D$40,MATCH(B2264,Accounts!$A$2:$A$40,0)),"Household")))</f>
        <v/>
      </c>
      <c r="L2264" s="25" t="str">
        <f aca="false">IF(F2264="","",SUMIFS($D$2:$D$3001,$F$2:$F$3001,F2264))</f>
        <v/>
      </c>
      <c r="M2264" s="23" t="str">
        <f aca="false">IF(A2264="","",IF(E2264="","Uncategorized",IF(I2264="Unknown","Unknown category",IF(AND(I2264="Transfer",F2264=""),"Transfer needs ID",IF(AND(F2264&lt;&gt;"",ABS(N(L2264))&gt;0.009),"Unmatched transfer",IF(AND(LEFT(E2264,6)="Rental",K2264="Household"),"Rental row needs property",""))))))</f>
        <v/>
      </c>
    </row>
    <row r="2265" customFormat="false" ht="15" hidden="false" customHeight="false" outlineLevel="0" collapsed="false">
      <c r="A2265" s="21"/>
      <c r="D2265" s="22"/>
      <c r="I2265" s="23" t="str">
        <f aca="false">IF(E2265="","",IFERROR(INDEX(Categories!$A$2:$A$200,MATCH(E2265,Categories!$B$2:$B$200,0)),"Unknown"))</f>
        <v/>
      </c>
      <c r="J2265" s="24" t="str">
        <f aca="false">IF(A2265="","",DATE(YEAR(A2265),MONTH(A2265),1))</f>
        <v/>
      </c>
      <c r="K2265" s="23" t="str">
        <f aca="false">IF(A2265="","",IF(G2265&lt;&gt;"",G2265,IFERROR(INDEX(Accounts!$D$2:$D$40,MATCH(B2265,Accounts!$A$2:$A$40,0)),"Household")))</f>
        <v/>
      </c>
      <c r="L2265" s="25" t="str">
        <f aca="false">IF(F2265="","",SUMIFS($D$2:$D$3001,$F$2:$F$3001,F2265))</f>
        <v/>
      </c>
      <c r="M2265" s="23" t="str">
        <f aca="false">IF(A2265="","",IF(E2265="","Uncategorized",IF(I2265="Unknown","Unknown category",IF(AND(I2265="Transfer",F2265=""),"Transfer needs ID",IF(AND(F2265&lt;&gt;"",ABS(N(L2265))&gt;0.009),"Unmatched transfer",IF(AND(LEFT(E2265,6)="Rental",K2265="Household"),"Rental row needs property",""))))))</f>
        <v/>
      </c>
    </row>
    <row r="2266" customFormat="false" ht="15" hidden="false" customHeight="false" outlineLevel="0" collapsed="false">
      <c r="A2266" s="21"/>
      <c r="D2266" s="22"/>
      <c r="I2266" s="23" t="str">
        <f aca="false">IF(E2266="","",IFERROR(INDEX(Categories!$A$2:$A$200,MATCH(E2266,Categories!$B$2:$B$200,0)),"Unknown"))</f>
        <v/>
      </c>
      <c r="J2266" s="24" t="str">
        <f aca="false">IF(A2266="","",DATE(YEAR(A2266),MONTH(A2266),1))</f>
        <v/>
      </c>
      <c r="K2266" s="23" t="str">
        <f aca="false">IF(A2266="","",IF(G2266&lt;&gt;"",G2266,IFERROR(INDEX(Accounts!$D$2:$D$40,MATCH(B2266,Accounts!$A$2:$A$40,0)),"Household")))</f>
        <v/>
      </c>
      <c r="L2266" s="25" t="str">
        <f aca="false">IF(F2266="","",SUMIFS($D$2:$D$3001,$F$2:$F$3001,F2266))</f>
        <v/>
      </c>
      <c r="M2266" s="23" t="str">
        <f aca="false">IF(A2266="","",IF(E2266="","Uncategorized",IF(I2266="Unknown","Unknown category",IF(AND(I2266="Transfer",F2266=""),"Transfer needs ID",IF(AND(F2266&lt;&gt;"",ABS(N(L2266))&gt;0.009),"Unmatched transfer",IF(AND(LEFT(E2266,6)="Rental",K2266="Household"),"Rental row needs property",""))))))</f>
        <v/>
      </c>
    </row>
    <row r="2267" customFormat="false" ht="15" hidden="false" customHeight="false" outlineLevel="0" collapsed="false">
      <c r="A2267" s="21"/>
      <c r="D2267" s="22"/>
      <c r="I2267" s="23" t="str">
        <f aca="false">IF(E2267="","",IFERROR(INDEX(Categories!$A$2:$A$200,MATCH(E2267,Categories!$B$2:$B$200,0)),"Unknown"))</f>
        <v/>
      </c>
      <c r="J2267" s="24" t="str">
        <f aca="false">IF(A2267="","",DATE(YEAR(A2267),MONTH(A2267),1))</f>
        <v/>
      </c>
      <c r="K2267" s="23" t="str">
        <f aca="false">IF(A2267="","",IF(G2267&lt;&gt;"",G2267,IFERROR(INDEX(Accounts!$D$2:$D$40,MATCH(B2267,Accounts!$A$2:$A$40,0)),"Household")))</f>
        <v/>
      </c>
      <c r="L2267" s="25" t="str">
        <f aca="false">IF(F2267="","",SUMIFS($D$2:$D$3001,$F$2:$F$3001,F2267))</f>
        <v/>
      </c>
      <c r="M2267" s="23" t="str">
        <f aca="false">IF(A2267="","",IF(E2267="","Uncategorized",IF(I2267="Unknown","Unknown category",IF(AND(I2267="Transfer",F2267=""),"Transfer needs ID",IF(AND(F2267&lt;&gt;"",ABS(N(L2267))&gt;0.009),"Unmatched transfer",IF(AND(LEFT(E2267,6)="Rental",K2267="Household"),"Rental row needs property",""))))))</f>
        <v/>
      </c>
    </row>
    <row r="2268" customFormat="false" ht="15" hidden="false" customHeight="false" outlineLevel="0" collapsed="false">
      <c r="A2268" s="21"/>
      <c r="D2268" s="22"/>
      <c r="I2268" s="23" t="str">
        <f aca="false">IF(E2268="","",IFERROR(INDEX(Categories!$A$2:$A$200,MATCH(E2268,Categories!$B$2:$B$200,0)),"Unknown"))</f>
        <v/>
      </c>
      <c r="J2268" s="24" t="str">
        <f aca="false">IF(A2268="","",DATE(YEAR(A2268),MONTH(A2268),1))</f>
        <v/>
      </c>
      <c r="K2268" s="23" t="str">
        <f aca="false">IF(A2268="","",IF(G2268&lt;&gt;"",G2268,IFERROR(INDEX(Accounts!$D$2:$D$40,MATCH(B2268,Accounts!$A$2:$A$40,0)),"Household")))</f>
        <v/>
      </c>
      <c r="L2268" s="25" t="str">
        <f aca="false">IF(F2268="","",SUMIFS($D$2:$D$3001,$F$2:$F$3001,F2268))</f>
        <v/>
      </c>
      <c r="M2268" s="23" t="str">
        <f aca="false">IF(A2268="","",IF(E2268="","Uncategorized",IF(I2268="Unknown","Unknown category",IF(AND(I2268="Transfer",F2268=""),"Transfer needs ID",IF(AND(F2268&lt;&gt;"",ABS(N(L2268))&gt;0.009),"Unmatched transfer",IF(AND(LEFT(E2268,6)="Rental",K2268="Household"),"Rental row needs property",""))))))</f>
        <v/>
      </c>
    </row>
    <row r="2269" customFormat="false" ht="15" hidden="false" customHeight="false" outlineLevel="0" collapsed="false">
      <c r="A2269" s="21"/>
      <c r="D2269" s="22"/>
      <c r="I2269" s="23" t="str">
        <f aca="false">IF(E2269="","",IFERROR(INDEX(Categories!$A$2:$A$200,MATCH(E2269,Categories!$B$2:$B$200,0)),"Unknown"))</f>
        <v/>
      </c>
      <c r="J2269" s="24" t="str">
        <f aca="false">IF(A2269="","",DATE(YEAR(A2269),MONTH(A2269),1))</f>
        <v/>
      </c>
      <c r="K2269" s="23" t="str">
        <f aca="false">IF(A2269="","",IF(G2269&lt;&gt;"",G2269,IFERROR(INDEX(Accounts!$D$2:$D$40,MATCH(B2269,Accounts!$A$2:$A$40,0)),"Household")))</f>
        <v/>
      </c>
      <c r="L2269" s="25" t="str">
        <f aca="false">IF(F2269="","",SUMIFS($D$2:$D$3001,$F$2:$F$3001,F2269))</f>
        <v/>
      </c>
      <c r="M2269" s="23" t="str">
        <f aca="false">IF(A2269="","",IF(E2269="","Uncategorized",IF(I2269="Unknown","Unknown category",IF(AND(I2269="Transfer",F2269=""),"Transfer needs ID",IF(AND(F2269&lt;&gt;"",ABS(N(L2269))&gt;0.009),"Unmatched transfer",IF(AND(LEFT(E2269,6)="Rental",K2269="Household"),"Rental row needs property",""))))))</f>
        <v/>
      </c>
    </row>
    <row r="2270" customFormat="false" ht="15" hidden="false" customHeight="false" outlineLevel="0" collapsed="false">
      <c r="A2270" s="21"/>
      <c r="D2270" s="22"/>
      <c r="I2270" s="23" t="str">
        <f aca="false">IF(E2270="","",IFERROR(INDEX(Categories!$A$2:$A$200,MATCH(E2270,Categories!$B$2:$B$200,0)),"Unknown"))</f>
        <v/>
      </c>
      <c r="J2270" s="24" t="str">
        <f aca="false">IF(A2270="","",DATE(YEAR(A2270),MONTH(A2270),1))</f>
        <v/>
      </c>
      <c r="K2270" s="23" t="str">
        <f aca="false">IF(A2270="","",IF(G2270&lt;&gt;"",G2270,IFERROR(INDEX(Accounts!$D$2:$D$40,MATCH(B2270,Accounts!$A$2:$A$40,0)),"Household")))</f>
        <v/>
      </c>
      <c r="L2270" s="25" t="str">
        <f aca="false">IF(F2270="","",SUMIFS($D$2:$D$3001,$F$2:$F$3001,F2270))</f>
        <v/>
      </c>
      <c r="M2270" s="23" t="str">
        <f aca="false">IF(A2270="","",IF(E2270="","Uncategorized",IF(I2270="Unknown","Unknown category",IF(AND(I2270="Transfer",F2270=""),"Transfer needs ID",IF(AND(F2270&lt;&gt;"",ABS(N(L2270))&gt;0.009),"Unmatched transfer",IF(AND(LEFT(E2270,6)="Rental",K2270="Household"),"Rental row needs property",""))))))</f>
        <v/>
      </c>
    </row>
    <row r="2271" customFormat="false" ht="15" hidden="false" customHeight="false" outlineLevel="0" collapsed="false">
      <c r="A2271" s="21"/>
      <c r="D2271" s="22"/>
      <c r="I2271" s="23" t="str">
        <f aca="false">IF(E2271="","",IFERROR(INDEX(Categories!$A$2:$A$200,MATCH(E2271,Categories!$B$2:$B$200,0)),"Unknown"))</f>
        <v/>
      </c>
      <c r="J2271" s="24" t="str">
        <f aca="false">IF(A2271="","",DATE(YEAR(A2271),MONTH(A2271),1))</f>
        <v/>
      </c>
      <c r="K2271" s="23" t="str">
        <f aca="false">IF(A2271="","",IF(G2271&lt;&gt;"",G2271,IFERROR(INDEX(Accounts!$D$2:$D$40,MATCH(B2271,Accounts!$A$2:$A$40,0)),"Household")))</f>
        <v/>
      </c>
      <c r="L2271" s="25" t="str">
        <f aca="false">IF(F2271="","",SUMIFS($D$2:$D$3001,$F$2:$F$3001,F2271))</f>
        <v/>
      </c>
      <c r="M2271" s="23" t="str">
        <f aca="false">IF(A2271="","",IF(E2271="","Uncategorized",IF(I2271="Unknown","Unknown category",IF(AND(I2271="Transfer",F2271=""),"Transfer needs ID",IF(AND(F2271&lt;&gt;"",ABS(N(L2271))&gt;0.009),"Unmatched transfer",IF(AND(LEFT(E2271,6)="Rental",K2271="Household"),"Rental row needs property",""))))))</f>
        <v/>
      </c>
    </row>
    <row r="2272" customFormat="false" ht="15" hidden="false" customHeight="false" outlineLevel="0" collapsed="false">
      <c r="A2272" s="21"/>
      <c r="D2272" s="22"/>
      <c r="I2272" s="23" t="str">
        <f aca="false">IF(E2272="","",IFERROR(INDEX(Categories!$A$2:$A$200,MATCH(E2272,Categories!$B$2:$B$200,0)),"Unknown"))</f>
        <v/>
      </c>
      <c r="J2272" s="24" t="str">
        <f aca="false">IF(A2272="","",DATE(YEAR(A2272),MONTH(A2272),1))</f>
        <v/>
      </c>
      <c r="K2272" s="23" t="str">
        <f aca="false">IF(A2272="","",IF(G2272&lt;&gt;"",G2272,IFERROR(INDEX(Accounts!$D$2:$D$40,MATCH(B2272,Accounts!$A$2:$A$40,0)),"Household")))</f>
        <v/>
      </c>
      <c r="L2272" s="25" t="str">
        <f aca="false">IF(F2272="","",SUMIFS($D$2:$D$3001,$F$2:$F$3001,F2272))</f>
        <v/>
      </c>
      <c r="M2272" s="23" t="str">
        <f aca="false">IF(A2272="","",IF(E2272="","Uncategorized",IF(I2272="Unknown","Unknown category",IF(AND(I2272="Transfer",F2272=""),"Transfer needs ID",IF(AND(F2272&lt;&gt;"",ABS(N(L2272))&gt;0.009),"Unmatched transfer",IF(AND(LEFT(E2272,6)="Rental",K2272="Household"),"Rental row needs property",""))))))</f>
        <v/>
      </c>
    </row>
    <row r="2273" customFormat="false" ht="15" hidden="false" customHeight="false" outlineLevel="0" collapsed="false">
      <c r="A2273" s="21"/>
      <c r="D2273" s="22"/>
      <c r="I2273" s="23" t="str">
        <f aca="false">IF(E2273="","",IFERROR(INDEX(Categories!$A$2:$A$200,MATCH(E2273,Categories!$B$2:$B$200,0)),"Unknown"))</f>
        <v/>
      </c>
      <c r="J2273" s="24" t="str">
        <f aca="false">IF(A2273="","",DATE(YEAR(A2273),MONTH(A2273),1))</f>
        <v/>
      </c>
      <c r="K2273" s="23" t="str">
        <f aca="false">IF(A2273="","",IF(G2273&lt;&gt;"",G2273,IFERROR(INDEX(Accounts!$D$2:$D$40,MATCH(B2273,Accounts!$A$2:$A$40,0)),"Household")))</f>
        <v/>
      </c>
      <c r="L2273" s="25" t="str">
        <f aca="false">IF(F2273="","",SUMIFS($D$2:$D$3001,$F$2:$F$3001,F2273))</f>
        <v/>
      </c>
      <c r="M2273" s="23" t="str">
        <f aca="false">IF(A2273="","",IF(E2273="","Uncategorized",IF(I2273="Unknown","Unknown category",IF(AND(I2273="Transfer",F2273=""),"Transfer needs ID",IF(AND(F2273&lt;&gt;"",ABS(N(L2273))&gt;0.009),"Unmatched transfer",IF(AND(LEFT(E2273,6)="Rental",K2273="Household"),"Rental row needs property",""))))))</f>
        <v/>
      </c>
    </row>
    <row r="2274" customFormat="false" ht="15" hidden="false" customHeight="false" outlineLevel="0" collapsed="false">
      <c r="A2274" s="21"/>
      <c r="D2274" s="22"/>
      <c r="I2274" s="23" t="str">
        <f aca="false">IF(E2274="","",IFERROR(INDEX(Categories!$A$2:$A$200,MATCH(E2274,Categories!$B$2:$B$200,0)),"Unknown"))</f>
        <v/>
      </c>
      <c r="J2274" s="24" t="str">
        <f aca="false">IF(A2274="","",DATE(YEAR(A2274),MONTH(A2274),1))</f>
        <v/>
      </c>
      <c r="K2274" s="23" t="str">
        <f aca="false">IF(A2274="","",IF(G2274&lt;&gt;"",G2274,IFERROR(INDEX(Accounts!$D$2:$D$40,MATCH(B2274,Accounts!$A$2:$A$40,0)),"Household")))</f>
        <v/>
      </c>
      <c r="L2274" s="25" t="str">
        <f aca="false">IF(F2274="","",SUMIFS($D$2:$D$3001,$F$2:$F$3001,F2274))</f>
        <v/>
      </c>
      <c r="M2274" s="23" t="str">
        <f aca="false">IF(A2274="","",IF(E2274="","Uncategorized",IF(I2274="Unknown","Unknown category",IF(AND(I2274="Transfer",F2274=""),"Transfer needs ID",IF(AND(F2274&lt;&gt;"",ABS(N(L2274))&gt;0.009),"Unmatched transfer",IF(AND(LEFT(E2274,6)="Rental",K2274="Household"),"Rental row needs property",""))))))</f>
        <v/>
      </c>
    </row>
    <row r="2275" customFormat="false" ht="15" hidden="false" customHeight="false" outlineLevel="0" collapsed="false">
      <c r="A2275" s="21"/>
      <c r="D2275" s="22"/>
      <c r="I2275" s="23" t="str">
        <f aca="false">IF(E2275="","",IFERROR(INDEX(Categories!$A$2:$A$200,MATCH(E2275,Categories!$B$2:$B$200,0)),"Unknown"))</f>
        <v/>
      </c>
      <c r="J2275" s="24" t="str">
        <f aca="false">IF(A2275="","",DATE(YEAR(A2275),MONTH(A2275),1))</f>
        <v/>
      </c>
      <c r="K2275" s="23" t="str">
        <f aca="false">IF(A2275="","",IF(G2275&lt;&gt;"",G2275,IFERROR(INDEX(Accounts!$D$2:$D$40,MATCH(B2275,Accounts!$A$2:$A$40,0)),"Household")))</f>
        <v/>
      </c>
      <c r="L2275" s="25" t="str">
        <f aca="false">IF(F2275="","",SUMIFS($D$2:$D$3001,$F$2:$F$3001,F2275))</f>
        <v/>
      </c>
      <c r="M2275" s="23" t="str">
        <f aca="false">IF(A2275="","",IF(E2275="","Uncategorized",IF(I2275="Unknown","Unknown category",IF(AND(I2275="Transfer",F2275=""),"Transfer needs ID",IF(AND(F2275&lt;&gt;"",ABS(N(L2275))&gt;0.009),"Unmatched transfer",IF(AND(LEFT(E2275,6)="Rental",K2275="Household"),"Rental row needs property",""))))))</f>
        <v/>
      </c>
    </row>
    <row r="2276" customFormat="false" ht="15" hidden="false" customHeight="false" outlineLevel="0" collapsed="false">
      <c r="A2276" s="21"/>
      <c r="D2276" s="22"/>
      <c r="I2276" s="23" t="str">
        <f aca="false">IF(E2276="","",IFERROR(INDEX(Categories!$A$2:$A$200,MATCH(E2276,Categories!$B$2:$B$200,0)),"Unknown"))</f>
        <v/>
      </c>
      <c r="J2276" s="24" t="str">
        <f aca="false">IF(A2276="","",DATE(YEAR(A2276),MONTH(A2276),1))</f>
        <v/>
      </c>
      <c r="K2276" s="23" t="str">
        <f aca="false">IF(A2276="","",IF(G2276&lt;&gt;"",G2276,IFERROR(INDEX(Accounts!$D$2:$D$40,MATCH(B2276,Accounts!$A$2:$A$40,0)),"Household")))</f>
        <v/>
      </c>
      <c r="L2276" s="25" t="str">
        <f aca="false">IF(F2276="","",SUMIFS($D$2:$D$3001,$F$2:$F$3001,F2276))</f>
        <v/>
      </c>
      <c r="M2276" s="23" t="str">
        <f aca="false">IF(A2276="","",IF(E2276="","Uncategorized",IF(I2276="Unknown","Unknown category",IF(AND(I2276="Transfer",F2276=""),"Transfer needs ID",IF(AND(F2276&lt;&gt;"",ABS(N(L2276))&gt;0.009),"Unmatched transfer",IF(AND(LEFT(E2276,6)="Rental",K2276="Household"),"Rental row needs property",""))))))</f>
        <v/>
      </c>
    </row>
    <row r="2277" customFormat="false" ht="15" hidden="false" customHeight="false" outlineLevel="0" collapsed="false">
      <c r="A2277" s="21"/>
      <c r="D2277" s="22"/>
      <c r="I2277" s="23" t="str">
        <f aca="false">IF(E2277="","",IFERROR(INDEX(Categories!$A$2:$A$200,MATCH(E2277,Categories!$B$2:$B$200,0)),"Unknown"))</f>
        <v/>
      </c>
      <c r="J2277" s="24" t="str">
        <f aca="false">IF(A2277="","",DATE(YEAR(A2277),MONTH(A2277),1))</f>
        <v/>
      </c>
      <c r="K2277" s="23" t="str">
        <f aca="false">IF(A2277="","",IF(G2277&lt;&gt;"",G2277,IFERROR(INDEX(Accounts!$D$2:$D$40,MATCH(B2277,Accounts!$A$2:$A$40,0)),"Household")))</f>
        <v/>
      </c>
      <c r="L2277" s="25" t="str">
        <f aca="false">IF(F2277="","",SUMIFS($D$2:$D$3001,$F$2:$F$3001,F2277))</f>
        <v/>
      </c>
      <c r="M2277" s="23" t="str">
        <f aca="false">IF(A2277="","",IF(E2277="","Uncategorized",IF(I2277="Unknown","Unknown category",IF(AND(I2277="Transfer",F2277=""),"Transfer needs ID",IF(AND(F2277&lt;&gt;"",ABS(N(L2277))&gt;0.009),"Unmatched transfer",IF(AND(LEFT(E2277,6)="Rental",K2277="Household"),"Rental row needs property",""))))))</f>
        <v/>
      </c>
    </row>
    <row r="2278" customFormat="false" ht="15" hidden="false" customHeight="false" outlineLevel="0" collapsed="false">
      <c r="A2278" s="21"/>
      <c r="D2278" s="22"/>
      <c r="I2278" s="23" t="str">
        <f aca="false">IF(E2278="","",IFERROR(INDEX(Categories!$A$2:$A$200,MATCH(E2278,Categories!$B$2:$B$200,0)),"Unknown"))</f>
        <v/>
      </c>
      <c r="J2278" s="24" t="str">
        <f aca="false">IF(A2278="","",DATE(YEAR(A2278),MONTH(A2278),1))</f>
        <v/>
      </c>
      <c r="K2278" s="23" t="str">
        <f aca="false">IF(A2278="","",IF(G2278&lt;&gt;"",G2278,IFERROR(INDEX(Accounts!$D$2:$D$40,MATCH(B2278,Accounts!$A$2:$A$40,0)),"Household")))</f>
        <v/>
      </c>
      <c r="L2278" s="25" t="str">
        <f aca="false">IF(F2278="","",SUMIFS($D$2:$D$3001,$F$2:$F$3001,F2278))</f>
        <v/>
      </c>
      <c r="M2278" s="23" t="str">
        <f aca="false">IF(A2278="","",IF(E2278="","Uncategorized",IF(I2278="Unknown","Unknown category",IF(AND(I2278="Transfer",F2278=""),"Transfer needs ID",IF(AND(F2278&lt;&gt;"",ABS(N(L2278))&gt;0.009),"Unmatched transfer",IF(AND(LEFT(E2278,6)="Rental",K2278="Household"),"Rental row needs property",""))))))</f>
        <v/>
      </c>
    </row>
    <row r="2279" customFormat="false" ht="15" hidden="false" customHeight="false" outlineLevel="0" collapsed="false">
      <c r="A2279" s="21"/>
      <c r="D2279" s="22"/>
      <c r="I2279" s="23" t="str">
        <f aca="false">IF(E2279="","",IFERROR(INDEX(Categories!$A$2:$A$200,MATCH(E2279,Categories!$B$2:$B$200,0)),"Unknown"))</f>
        <v/>
      </c>
      <c r="J2279" s="24" t="str">
        <f aca="false">IF(A2279="","",DATE(YEAR(A2279),MONTH(A2279),1))</f>
        <v/>
      </c>
      <c r="K2279" s="23" t="str">
        <f aca="false">IF(A2279="","",IF(G2279&lt;&gt;"",G2279,IFERROR(INDEX(Accounts!$D$2:$D$40,MATCH(B2279,Accounts!$A$2:$A$40,0)),"Household")))</f>
        <v/>
      </c>
      <c r="L2279" s="25" t="str">
        <f aca="false">IF(F2279="","",SUMIFS($D$2:$D$3001,$F$2:$F$3001,F2279))</f>
        <v/>
      </c>
      <c r="M2279" s="23" t="str">
        <f aca="false">IF(A2279="","",IF(E2279="","Uncategorized",IF(I2279="Unknown","Unknown category",IF(AND(I2279="Transfer",F2279=""),"Transfer needs ID",IF(AND(F2279&lt;&gt;"",ABS(N(L2279))&gt;0.009),"Unmatched transfer",IF(AND(LEFT(E2279,6)="Rental",K2279="Household"),"Rental row needs property",""))))))</f>
        <v/>
      </c>
    </row>
    <row r="2280" customFormat="false" ht="15" hidden="false" customHeight="false" outlineLevel="0" collapsed="false">
      <c r="A2280" s="21"/>
      <c r="D2280" s="22"/>
      <c r="I2280" s="23" t="str">
        <f aca="false">IF(E2280="","",IFERROR(INDEX(Categories!$A$2:$A$200,MATCH(E2280,Categories!$B$2:$B$200,0)),"Unknown"))</f>
        <v/>
      </c>
      <c r="J2280" s="24" t="str">
        <f aca="false">IF(A2280="","",DATE(YEAR(A2280),MONTH(A2280),1))</f>
        <v/>
      </c>
      <c r="K2280" s="23" t="str">
        <f aca="false">IF(A2280="","",IF(G2280&lt;&gt;"",G2280,IFERROR(INDEX(Accounts!$D$2:$D$40,MATCH(B2280,Accounts!$A$2:$A$40,0)),"Household")))</f>
        <v/>
      </c>
      <c r="L2280" s="25" t="str">
        <f aca="false">IF(F2280="","",SUMIFS($D$2:$D$3001,$F$2:$F$3001,F2280))</f>
        <v/>
      </c>
      <c r="M2280" s="23" t="str">
        <f aca="false">IF(A2280="","",IF(E2280="","Uncategorized",IF(I2280="Unknown","Unknown category",IF(AND(I2280="Transfer",F2280=""),"Transfer needs ID",IF(AND(F2280&lt;&gt;"",ABS(N(L2280))&gt;0.009),"Unmatched transfer",IF(AND(LEFT(E2280,6)="Rental",K2280="Household"),"Rental row needs property",""))))))</f>
        <v/>
      </c>
    </row>
    <row r="2281" customFormat="false" ht="15" hidden="false" customHeight="false" outlineLevel="0" collapsed="false">
      <c r="A2281" s="21"/>
      <c r="D2281" s="22"/>
      <c r="I2281" s="23" t="str">
        <f aca="false">IF(E2281="","",IFERROR(INDEX(Categories!$A$2:$A$200,MATCH(E2281,Categories!$B$2:$B$200,0)),"Unknown"))</f>
        <v/>
      </c>
      <c r="J2281" s="24" t="str">
        <f aca="false">IF(A2281="","",DATE(YEAR(A2281),MONTH(A2281),1))</f>
        <v/>
      </c>
      <c r="K2281" s="23" t="str">
        <f aca="false">IF(A2281="","",IF(G2281&lt;&gt;"",G2281,IFERROR(INDEX(Accounts!$D$2:$D$40,MATCH(B2281,Accounts!$A$2:$A$40,0)),"Household")))</f>
        <v/>
      </c>
      <c r="L2281" s="25" t="str">
        <f aca="false">IF(F2281="","",SUMIFS($D$2:$D$3001,$F$2:$F$3001,F2281))</f>
        <v/>
      </c>
      <c r="M2281" s="23" t="str">
        <f aca="false">IF(A2281="","",IF(E2281="","Uncategorized",IF(I2281="Unknown","Unknown category",IF(AND(I2281="Transfer",F2281=""),"Transfer needs ID",IF(AND(F2281&lt;&gt;"",ABS(N(L2281))&gt;0.009),"Unmatched transfer",IF(AND(LEFT(E2281,6)="Rental",K2281="Household"),"Rental row needs property",""))))))</f>
        <v/>
      </c>
    </row>
    <row r="2282" customFormat="false" ht="15" hidden="false" customHeight="false" outlineLevel="0" collapsed="false">
      <c r="A2282" s="21"/>
      <c r="D2282" s="22"/>
      <c r="I2282" s="23" t="str">
        <f aca="false">IF(E2282="","",IFERROR(INDEX(Categories!$A$2:$A$200,MATCH(E2282,Categories!$B$2:$B$200,0)),"Unknown"))</f>
        <v/>
      </c>
      <c r="J2282" s="24" t="str">
        <f aca="false">IF(A2282="","",DATE(YEAR(A2282),MONTH(A2282),1))</f>
        <v/>
      </c>
      <c r="K2282" s="23" t="str">
        <f aca="false">IF(A2282="","",IF(G2282&lt;&gt;"",G2282,IFERROR(INDEX(Accounts!$D$2:$D$40,MATCH(B2282,Accounts!$A$2:$A$40,0)),"Household")))</f>
        <v/>
      </c>
      <c r="L2282" s="25" t="str">
        <f aca="false">IF(F2282="","",SUMIFS($D$2:$D$3001,$F$2:$F$3001,F2282))</f>
        <v/>
      </c>
      <c r="M2282" s="23" t="str">
        <f aca="false">IF(A2282="","",IF(E2282="","Uncategorized",IF(I2282="Unknown","Unknown category",IF(AND(I2282="Transfer",F2282=""),"Transfer needs ID",IF(AND(F2282&lt;&gt;"",ABS(N(L2282))&gt;0.009),"Unmatched transfer",IF(AND(LEFT(E2282,6)="Rental",K2282="Household"),"Rental row needs property",""))))))</f>
        <v/>
      </c>
    </row>
    <row r="2283" customFormat="false" ht="15" hidden="false" customHeight="false" outlineLevel="0" collapsed="false">
      <c r="A2283" s="21"/>
      <c r="D2283" s="22"/>
      <c r="I2283" s="23" t="str">
        <f aca="false">IF(E2283="","",IFERROR(INDEX(Categories!$A$2:$A$200,MATCH(E2283,Categories!$B$2:$B$200,0)),"Unknown"))</f>
        <v/>
      </c>
      <c r="J2283" s="24" t="str">
        <f aca="false">IF(A2283="","",DATE(YEAR(A2283),MONTH(A2283),1))</f>
        <v/>
      </c>
      <c r="K2283" s="23" t="str">
        <f aca="false">IF(A2283="","",IF(G2283&lt;&gt;"",G2283,IFERROR(INDEX(Accounts!$D$2:$D$40,MATCH(B2283,Accounts!$A$2:$A$40,0)),"Household")))</f>
        <v/>
      </c>
      <c r="L2283" s="25" t="str">
        <f aca="false">IF(F2283="","",SUMIFS($D$2:$D$3001,$F$2:$F$3001,F2283))</f>
        <v/>
      </c>
      <c r="M2283" s="23" t="str">
        <f aca="false">IF(A2283="","",IF(E2283="","Uncategorized",IF(I2283="Unknown","Unknown category",IF(AND(I2283="Transfer",F2283=""),"Transfer needs ID",IF(AND(F2283&lt;&gt;"",ABS(N(L2283))&gt;0.009),"Unmatched transfer",IF(AND(LEFT(E2283,6)="Rental",K2283="Household"),"Rental row needs property",""))))))</f>
        <v/>
      </c>
    </row>
    <row r="2284" customFormat="false" ht="15" hidden="false" customHeight="false" outlineLevel="0" collapsed="false">
      <c r="A2284" s="21"/>
      <c r="D2284" s="22"/>
      <c r="I2284" s="23" t="str">
        <f aca="false">IF(E2284="","",IFERROR(INDEX(Categories!$A$2:$A$200,MATCH(E2284,Categories!$B$2:$B$200,0)),"Unknown"))</f>
        <v/>
      </c>
      <c r="J2284" s="24" t="str">
        <f aca="false">IF(A2284="","",DATE(YEAR(A2284),MONTH(A2284),1))</f>
        <v/>
      </c>
      <c r="K2284" s="23" t="str">
        <f aca="false">IF(A2284="","",IF(G2284&lt;&gt;"",G2284,IFERROR(INDEX(Accounts!$D$2:$D$40,MATCH(B2284,Accounts!$A$2:$A$40,0)),"Household")))</f>
        <v/>
      </c>
      <c r="L2284" s="25" t="str">
        <f aca="false">IF(F2284="","",SUMIFS($D$2:$D$3001,$F$2:$F$3001,F2284))</f>
        <v/>
      </c>
      <c r="M2284" s="23" t="str">
        <f aca="false">IF(A2284="","",IF(E2284="","Uncategorized",IF(I2284="Unknown","Unknown category",IF(AND(I2284="Transfer",F2284=""),"Transfer needs ID",IF(AND(F2284&lt;&gt;"",ABS(N(L2284))&gt;0.009),"Unmatched transfer",IF(AND(LEFT(E2284,6)="Rental",K2284="Household"),"Rental row needs property",""))))))</f>
        <v/>
      </c>
    </row>
    <row r="2285" customFormat="false" ht="15" hidden="false" customHeight="false" outlineLevel="0" collapsed="false">
      <c r="A2285" s="21"/>
      <c r="D2285" s="22"/>
      <c r="I2285" s="23" t="str">
        <f aca="false">IF(E2285="","",IFERROR(INDEX(Categories!$A$2:$A$200,MATCH(E2285,Categories!$B$2:$B$200,0)),"Unknown"))</f>
        <v/>
      </c>
      <c r="J2285" s="24" t="str">
        <f aca="false">IF(A2285="","",DATE(YEAR(A2285),MONTH(A2285),1))</f>
        <v/>
      </c>
      <c r="K2285" s="23" t="str">
        <f aca="false">IF(A2285="","",IF(G2285&lt;&gt;"",G2285,IFERROR(INDEX(Accounts!$D$2:$D$40,MATCH(B2285,Accounts!$A$2:$A$40,0)),"Household")))</f>
        <v/>
      </c>
      <c r="L2285" s="25" t="str">
        <f aca="false">IF(F2285="","",SUMIFS($D$2:$D$3001,$F$2:$F$3001,F2285))</f>
        <v/>
      </c>
      <c r="M2285" s="23" t="str">
        <f aca="false">IF(A2285="","",IF(E2285="","Uncategorized",IF(I2285="Unknown","Unknown category",IF(AND(I2285="Transfer",F2285=""),"Transfer needs ID",IF(AND(F2285&lt;&gt;"",ABS(N(L2285))&gt;0.009),"Unmatched transfer",IF(AND(LEFT(E2285,6)="Rental",K2285="Household"),"Rental row needs property",""))))))</f>
        <v/>
      </c>
    </row>
    <row r="2286" customFormat="false" ht="15" hidden="false" customHeight="false" outlineLevel="0" collapsed="false">
      <c r="A2286" s="21"/>
      <c r="D2286" s="22"/>
      <c r="I2286" s="23" t="str">
        <f aca="false">IF(E2286="","",IFERROR(INDEX(Categories!$A$2:$A$200,MATCH(E2286,Categories!$B$2:$B$200,0)),"Unknown"))</f>
        <v/>
      </c>
      <c r="J2286" s="24" t="str">
        <f aca="false">IF(A2286="","",DATE(YEAR(A2286),MONTH(A2286),1))</f>
        <v/>
      </c>
      <c r="K2286" s="23" t="str">
        <f aca="false">IF(A2286="","",IF(G2286&lt;&gt;"",G2286,IFERROR(INDEX(Accounts!$D$2:$D$40,MATCH(B2286,Accounts!$A$2:$A$40,0)),"Household")))</f>
        <v/>
      </c>
      <c r="L2286" s="25" t="str">
        <f aca="false">IF(F2286="","",SUMIFS($D$2:$D$3001,$F$2:$F$3001,F2286))</f>
        <v/>
      </c>
      <c r="M2286" s="23" t="str">
        <f aca="false">IF(A2286="","",IF(E2286="","Uncategorized",IF(I2286="Unknown","Unknown category",IF(AND(I2286="Transfer",F2286=""),"Transfer needs ID",IF(AND(F2286&lt;&gt;"",ABS(N(L2286))&gt;0.009),"Unmatched transfer",IF(AND(LEFT(E2286,6)="Rental",K2286="Household"),"Rental row needs property",""))))))</f>
        <v/>
      </c>
    </row>
    <row r="2287" customFormat="false" ht="15" hidden="false" customHeight="false" outlineLevel="0" collapsed="false">
      <c r="A2287" s="21"/>
      <c r="D2287" s="22"/>
      <c r="I2287" s="23" t="str">
        <f aca="false">IF(E2287="","",IFERROR(INDEX(Categories!$A$2:$A$200,MATCH(E2287,Categories!$B$2:$B$200,0)),"Unknown"))</f>
        <v/>
      </c>
      <c r="J2287" s="24" t="str">
        <f aca="false">IF(A2287="","",DATE(YEAR(A2287),MONTH(A2287),1))</f>
        <v/>
      </c>
      <c r="K2287" s="23" t="str">
        <f aca="false">IF(A2287="","",IF(G2287&lt;&gt;"",G2287,IFERROR(INDEX(Accounts!$D$2:$D$40,MATCH(B2287,Accounts!$A$2:$A$40,0)),"Household")))</f>
        <v/>
      </c>
      <c r="L2287" s="25" t="str">
        <f aca="false">IF(F2287="","",SUMIFS($D$2:$D$3001,$F$2:$F$3001,F2287))</f>
        <v/>
      </c>
      <c r="M2287" s="23" t="str">
        <f aca="false">IF(A2287="","",IF(E2287="","Uncategorized",IF(I2287="Unknown","Unknown category",IF(AND(I2287="Transfer",F2287=""),"Transfer needs ID",IF(AND(F2287&lt;&gt;"",ABS(N(L2287))&gt;0.009),"Unmatched transfer",IF(AND(LEFT(E2287,6)="Rental",K2287="Household"),"Rental row needs property",""))))))</f>
        <v/>
      </c>
    </row>
    <row r="2288" customFormat="false" ht="15" hidden="false" customHeight="false" outlineLevel="0" collapsed="false">
      <c r="A2288" s="21"/>
      <c r="D2288" s="22"/>
      <c r="I2288" s="23" t="str">
        <f aca="false">IF(E2288="","",IFERROR(INDEX(Categories!$A$2:$A$200,MATCH(E2288,Categories!$B$2:$B$200,0)),"Unknown"))</f>
        <v/>
      </c>
      <c r="J2288" s="24" t="str">
        <f aca="false">IF(A2288="","",DATE(YEAR(A2288),MONTH(A2288),1))</f>
        <v/>
      </c>
      <c r="K2288" s="23" t="str">
        <f aca="false">IF(A2288="","",IF(G2288&lt;&gt;"",G2288,IFERROR(INDEX(Accounts!$D$2:$D$40,MATCH(B2288,Accounts!$A$2:$A$40,0)),"Household")))</f>
        <v/>
      </c>
      <c r="L2288" s="25" t="str">
        <f aca="false">IF(F2288="","",SUMIFS($D$2:$D$3001,$F$2:$F$3001,F2288))</f>
        <v/>
      </c>
      <c r="M2288" s="23" t="str">
        <f aca="false">IF(A2288="","",IF(E2288="","Uncategorized",IF(I2288="Unknown","Unknown category",IF(AND(I2288="Transfer",F2288=""),"Transfer needs ID",IF(AND(F2288&lt;&gt;"",ABS(N(L2288))&gt;0.009),"Unmatched transfer",IF(AND(LEFT(E2288,6)="Rental",K2288="Household"),"Rental row needs property",""))))))</f>
        <v/>
      </c>
    </row>
    <row r="2289" customFormat="false" ht="15" hidden="false" customHeight="false" outlineLevel="0" collapsed="false">
      <c r="A2289" s="21"/>
      <c r="D2289" s="22"/>
      <c r="I2289" s="23" t="str">
        <f aca="false">IF(E2289="","",IFERROR(INDEX(Categories!$A$2:$A$200,MATCH(E2289,Categories!$B$2:$B$200,0)),"Unknown"))</f>
        <v/>
      </c>
      <c r="J2289" s="24" t="str">
        <f aca="false">IF(A2289="","",DATE(YEAR(A2289),MONTH(A2289),1))</f>
        <v/>
      </c>
      <c r="K2289" s="23" t="str">
        <f aca="false">IF(A2289="","",IF(G2289&lt;&gt;"",G2289,IFERROR(INDEX(Accounts!$D$2:$D$40,MATCH(B2289,Accounts!$A$2:$A$40,0)),"Household")))</f>
        <v/>
      </c>
      <c r="L2289" s="25" t="str">
        <f aca="false">IF(F2289="","",SUMIFS($D$2:$D$3001,$F$2:$F$3001,F2289))</f>
        <v/>
      </c>
      <c r="M2289" s="23" t="str">
        <f aca="false">IF(A2289="","",IF(E2289="","Uncategorized",IF(I2289="Unknown","Unknown category",IF(AND(I2289="Transfer",F2289=""),"Transfer needs ID",IF(AND(F2289&lt;&gt;"",ABS(N(L2289))&gt;0.009),"Unmatched transfer",IF(AND(LEFT(E2289,6)="Rental",K2289="Household"),"Rental row needs property",""))))))</f>
        <v/>
      </c>
    </row>
    <row r="2290" customFormat="false" ht="15" hidden="false" customHeight="false" outlineLevel="0" collapsed="false">
      <c r="A2290" s="21"/>
      <c r="D2290" s="22"/>
      <c r="I2290" s="23" t="str">
        <f aca="false">IF(E2290="","",IFERROR(INDEX(Categories!$A$2:$A$200,MATCH(E2290,Categories!$B$2:$B$200,0)),"Unknown"))</f>
        <v/>
      </c>
      <c r="J2290" s="24" t="str">
        <f aca="false">IF(A2290="","",DATE(YEAR(A2290),MONTH(A2290),1))</f>
        <v/>
      </c>
      <c r="K2290" s="23" t="str">
        <f aca="false">IF(A2290="","",IF(G2290&lt;&gt;"",G2290,IFERROR(INDEX(Accounts!$D$2:$D$40,MATCH(B2290,Accounts!$A$2:$A$40,0)),"Household")))</f>
        <v/>
      </c>
      <c r="L2290" s="25" t="str">
        <f aca="false">IF(F2290="","",SUMIFS($D$2:$D$3001,$F$2:$F$3001,F2290))</f>
        <v/>
      </c>
      <c r="M2290" s="23" t="str">
        <f aca="false">IF(A2290="","",IF(E2290="","Uncategorized",IF(I2290="Unknown","Unknown category",IF(AND(I2290="Transfer",F2290=""),"Transfer needs ID",IF(AND(F2290&lt;&gt;"",ABS(N(L2290))&gt;0.009),"Unmatched transfer",IF(AND(LEFT(E2290,6)="Rental",K2290="Household"),"Rental row needs property",""))))))</f>
        <v/>
      </c>
    </row>
    <row r="2291" customFormat="false" ht="15" hidden="false" customHeight="false" outlineLevel="0" collapsed="false">
      <c r="A2291" s="21"/>
      <c r="D2291" s="22"/>
      <c r="I2291" s="23" t="str">
        <f aca="false">IF(E2291="","",IFERROR(INDEX(Categories!$A$2:$A$200,MATCH(E2291,Categories!$B$2:$B$200,0)),"Unknown"))</f>
        <v/>
      </c>
      <c r="J2291" s="24" t="str">
        <f aca="false">IF(A2291="","",DATE(YEAR(A2291),MONTH(A2291),1))</f>
        <v/>
      </c>
      <c r="K2291" s="23" t="str">
        <f aca="false">IF(A2291="","",IF(G2291&lt;&gt;"",G2291,IFERROR(INDEX(Accounts!$D$2:$D$40,MATCH(B2291,Accounts!$A$2:$A$40,0)),"Household")))</f>
        <v/>
      </c>
      <c r="L2291" s="25" t="str">
        <f aca="false">IF(F2291="","",SUMIFS($D$2:$D$3001,$F$2:$F$3001,F2291))</f>
        <v/>
      </c>
      <c r="M2291" s="23" t="str">
        <f aca="false">IF(A2291="","",IF(E2291="","Uncategorized",IF(I2291="Unknown","Unknown category",IF(AND(I2291="Transfer",F2291=""),"Transfer needs ID",IF(AND(F2291&lt;&gt;"",ABS(N(L2291))&gt;0.009),"Unmatched transfer",IF(AND(LEFT(E2291,6)="Rental",K2291="Household"),"Rental row needs property",""))))))</f>
        <v/>
      </c>
    </row>
    <row r="2292" customFormat="false" ht="15" hidden="false" customHeight="false" outlineLevel="0" collapsed="false">
      <c r="A2292" s="21"/>
      <c r="D2292" s="22"/>
      <c r="I2292" s="23" t="str">
        <f aca="false">IF(E2292="","",IFERROR(INDEX(Categories!$A$2:$A$200,MATCH(E2292,Categories!$B$2:$B$200,0)),"Unknown"))</f>
        <v/>
      </c>
      <c r="J2292" s="24" t="str">
        <f aca="false">IF(A2292="","",DATE(YEAR(A2292),MONTH(A2292),1))</f>
        <v/>
      </c>
      <c r="K2292" s="23" t="str">
        <f aca="false">IF(A2292="","",IF(G2292&lt;&gt;"",G2292,IFERROR(INDEX(Accounts!$D$2:$D$40,MATCH(B2292,Accounts!$A$2:$A$40,0)),"Household")))</f>
        <v/>
      </c>
      <c r="L2292" s="25" t="str">
        <f aca="false">IF(F2292="","",SUMIFS($D$2:$D$3001,$F$2:$F$3001,F2292))</f>
        <v/>
      </c>
      <c r="M2292" s="23" t="str">
        <f aca="false">IF(A2292="","",IF(E2292="","Uncategorized",IF(I2292="Unknown","Unknown category",IF(AND(I2292="Transfer",F2292=""),"Transfer needs ID",IF(AND(F2292&lt;&gt;"",ABS(N(L2292))&gt;0.009),"Unmatched transfer",IF(AND(LEFT(E2292,6)="Rental",K2292="Household"),"Rental row needs property",""))))))</f>
        <v/>
      </c>
    </row>
    <row r="2293" customFormat="false" ht="15" hidden="false" customHeight="false" outlineLevel="0" collapsed="false">
      <c r="A2293" s="21"/>
      <c r="D2293" s="22"/>
      <c r="I2293" s="23" t="str">
        <f aca="false">IF(E2293="","",IFERROR(INDEX(Categories!$A$2:$A$200,MATCH(E2293,Categories!$B$2:$B$200,0)),"Unknown"))</f>
        <v/>
      </c>
      <c r="J2293" s="24" t="str">
        <f aca="false">IF(A2293="","",DATE(YEAR(A2293),MONTH(A2293),1))</f>
        <v/>
      </c>
      <c r="K2293" s="23" t="str">
        <f aca="false">IF(A2293="","",IF(G2293&lt;&gt;"",G2293,IFERROR(INDEX(Accounts!$D$2:$D$40,MATCH(B2293,Accounts!$A$2:$A$40,0)),"Household")))</f>
        <v/>
      </c>
      <c r="L2293" s="25" t="str">
        <f aca="false">IF(F2293="","",SUMIFS($D$2:$D$3001,$F$2:$F$3001,F2293))</f>
        <v/>
      </c>
      <c r="M2293" s="23" t="str">
        <f aca="false">IF(A2293="","",IF(E2293="","Uncategorized",IF(I2293="Unknown","Unknown category",IF(AND(I2293="Transfer",F2293=""),"Transfer needs ID",IF(AND(F2293&lt;&gt;"",ABS(N(L2293))&gt;0.009),"Unmatched transfer",IF(AND(LEFT(E2293,6)="Rental",K2293="Household"),"Rental row needs property",""))))))</f>
        <v/>
      </c>
    </row>
    <row r="2294" customFormat="false" ht="15" hidden="false" customHeight="false" outlineLevel="0" collapsed="false">
      <c r="A2294" s="21"/>
      <c r="D2294" s="22"/>
      <c r="I2294" s="23" t="str">
        <f aca="false">IF(E2294="","",IFERROR(INDEX(Categories!$A$2:$A$200,MATCH(E2294,Categories!$B$2:$B$200,0)),"Unknown"))</f>
        <v/>
      </c>
      <c r="J2294" s="24" t="str">
        <f aca="false">IF(A2294="","",DATE(YEAR(A2294),MONTH(A2294),1))</f>
        <v/>
      </c>
      <c r="K2294" s="23" t="str">
        <f aca="false">IF(A2294="","",IF(G2294&lt;&gt;"",G2294,IFERROR(INDEX(Accounts!$D$2:$D$40,MATCH(B2294,Accounts!$A$2:$A$40,0)),"Household")))</f>
        <v/>
      </c>
      <c r="L2294" s="25" t="str">
        <f aca="false">IF(F2294="","",SUMIFS($D$2:$D$3001,$F$2:$F$3001,F2294))</f>
        <v/>
      </c>
      <c r="M2294" s="23" t="str">
        <f aca="false">IF(A2294="","",IF(E2294="","Uncategorized",IF(I2294="Unknown","Unknown category",IF(AND(I2294="Transfer",F2294=""),"Transfer needs ID",IF(AND(F2294&lt;&gt;"",ABS(N(L2294))&gt;0.009),"Unmatched transfer",IF(AND(LEFT(E2294,6)="Rental",K2294="Household"),"Rental row needs property",""))))))</f>
        <v/>
      </c>
    </row>
    <row r="2295" customFormat="false" ht="15" hidden="false" customHeight="false" outlineLevel="0" collapsed="false">
      <c r="A2295" s="21"/>
      <c r="D2295" s="22"/>
      <c r="I2295" s="23" t="str">
        <f aca="false">IF(E2295="","",IFERROR(INDEX(Categories!$A$2:$A$200,MATCH(E2295,Categories!$B$2:$B$200,0)),"Unknown"))</f>
        <v/>
      </c>
      <c r="J2295" s="24" t="str">
        <f aca="false">IF(A2295="","",DATE(YEAR(A2295),MONTH(A2295),1))</f>
        <v/>
      </c>
      <c r="K2295" s="23" t="str">
        <f aca="false">IF(A2295="","",IF(G2295&lt;&gt;"",G2295,IFERROR(INDEX(Accounts!$D$2:$D$40,MATCH(B2295,Accounts!$A$2:$A$40,0)),"Household")))</f>
        <v/>
      </c>
      <c r="L2295" s="25" t="str">
        <f aca="false">IF(F2295="","",SUMIFS($D$2:$D$3001,$F$2:$F$3001,F2295))</f>
        <v/>
      </c>
      <c r="M2295" s="23" t="str">
        <f aca="false">IF(A2295="","",IF(E2295="","Uncategorized",IF(I2295="Unknown","Unknown category",IF(AND(I2295="Transfer",F2295=""),"Transfer needs ID",IF(AND(F2295&lt;&gt;"",ABS(N(L2295))&gt;0.009),"Unmatched transfer",IF(AND(LEFT(E2295,6)="Rental",K2295="Household"),"Rental row needs property",""))))))</f>
        <v/>
      </c>
    </row>
    <row r="2296" customFormat="false" ht="15" hidden="false" customHeight="false" outlineLevel="0" collapsed="false">
      <c r="A2296" s="21"/>
      <c r="D2296" s="22"/>
      <c r="I2296" s="23" t="str">
        <f aca="false">IF(E2296="","",IFERROR(INDEX(Categories!$A$2:$A$200,MATCH(E2296,Categories!$B$2:$B$200,0)),"Unknown"))</f>
        <v/>
      </c>
      <c r="J2296" s="24" t="str">
        <f aca="false">IF(A2296="","",DATE(YEAR(A2296),MONTH(A2296),1))</f>
        <v/>
      </c>
      <c r="K2296" s="23" t="str">
        <f aca="false">IF(A2296="","",IF(G2296&lt;&gt;"",G2296,IFERROR(INDEX(Accounts!$D$2:$D$40,MATCH(B2296,Accounts!$A$2:$A$40,0)),"Household")))</f>
        <v/>
      </c>
      <c r="L2296" s="25" t="str">
        <f aca="false">IF(F2296="","",SUMIFS($D$2:$D$3001,$F$2:$F$3001,F2296))</f>
        <v/>
      </c>
      <c r="M2296" s="23" t="str">
        <f aca="false">IF(A2296="","",IF(E2296="","Uncategorized",IF(I2296="Unknown","Unknown category",IF(AND(I2296="Transfer",F2296=""),"Transfer needs ID",IF(AND(F2296&lt;&gt;"",ABS(N(L2296))&gt;0.009),"Unmatched transfer",IF(AND(LEFT(E2296,6)="Rental",K2296="Household"),"Rental row needs property",""))))))</f>
        <v/>
      </c>
    </row>
    <row r="2297" customFormat="false" ht="15" hidden="false" customHeight="false" outlineLevel="0" collapsed="false">
      <c r="A2297" s="21"/>
      <c r="D2297" s="22"/>
      <c r="I2297" s="23" t="str">
        <f aca="false">IF(E2297="","",IFERROR(INDEX(Categories!$A$2:$A$200,MATCH(E2297,Categories!$B$2:$B$200,0)),"Unknown"))</f>
        <v/>
      </c>
      <c r="J2297" s="24" t="str">
        <f aca="false">IF(A2297="","",DATE(YEAR(A2297),MONTH(A2297),1))</f>
        <v/>
      </c>
      <c r="K2297" s="23" t="str">
        <f aca="false">IF(A2297="","",IF(G2297&lt;&gt;"",G2297,IFERROR(INDEX(Accounts!$D$2:$D$40,MATCH(B2297,Accounts!$A$2:$A$40,0)),"Household")))</f>
        <v/>
      </c>
      <c r="L2297" s="25" t="str">
        <f aca="false">IF(F2297="","",SUMIFS($D$2:$D$3001,$F$2:$F$3001,F2297))</f>
        <v/>
      </c>
      <c r="M2297" s="23" t="str">
        <f aca="false">IF(A2297="","",IF(E2297="","Uncategorized",IF(I2297="Unknown","Unknown category",IF(AND(I2297="Transfer",F2297=""),"Transfer needs ID",IF(AND(F2297&lt;&gt;"",ABS(N(L2297))&gt;0.009),"Unmatched transfer",IF(AND(LEFT(E2297,6)="Rental",K2297="Household"),"Rental row needs property",""))))))</f>
        <v/>
      </c>
    </row>
    <row r="2298" customFormat="false" ht="15" hidden="false" customHeight="false" outlineLevel="0" collapsed="false">
      <c r="A2298" s="21"/>
      <c r="D2298" s="22"/>
      <c r="I2298" s="23" t="str">
        <f aca="false">IF(E2298="","",IFERROR(INDEX(Categories!$A$2:$A$200,MATCH(E2298,Categories!$B$2:$B$200,0)),"Unknown"))</f>
        <v/>
      </c>
      <c r="J2298" s="24" t="str">
        <f aca="false">IF(A2298="","",DATE(YEAR(A2298),MONTH(A2298),1))</f>
        <v/>
      </c>
      <c r="K2298" s="23" t="str">
        <f aca="false">IF(A2298="","",IF(G2298&lt;&gt;"",G2298,IFERROR(INDEX(Accounts!$D$2:$D$40,MATCH(B2298,Accounts!$A$2:$A$40,0)),"Household")))</f>
        <v/>
      </c>
      <c r="L2298" s="25" t="str">
        <f aca="false">IF(F2298="","",SUMIFS($D$2:$D$3001,$F$2:$F$3001,F2298))</f>
        <v/>
      </c>
      <c r="M2298" s="23" t="str">
        <f aca="false">IF(A2298="","",IF(E2298="","Uncategorized",IF(I2298="Unknown","Unknown category",IF(AND(I2298="Transfer",F2298=""),"Transfer needs ID",IF(AND(F2298&lt;&gt;"",ABS(N(L2298))&gt;0.009),"Unmatched transfer",IF(AND(LEFT(E2298,6)="Rental",K2298="Household"),"Rental row needs property",""))))))</f>
        <v/>
      </c>
    </row>
    <row r="2299" customFormat="false" ht="15" hidden="false" customHeight="false" outlineLevel="0" collapsed="false">
      <c r="A2299" s="21"/>
      <c r="D2299" s="22"/>
      <c r="I2299" s="23" t="str">
        <f aca="false">IF(E2299="","",IFERROR(INDEX(Categories!$A$2:$A$200,MATCH(E2299,Categories!$B$2:$B$200,0)),"Unknown"))</f>
        <v/>
      </c>
      <c r="J2299" s="24" t="str">
        <f aca="false">IF(A2299="","",DATE(YEAR(A2299),MONTH(A2299),1))</f>
        <v/>
      </c>
      <c r="K2299" s="23" t="str">
        <f aca="false">IF(A2299="","",IF(G2299&lt;&gt;"",G2299,IFERROR(INDEX(Accounts!$D$2:$D$40,MATCH(B2299,Accounts!$A$2:$A$40,0)),"Household")))</f>
        <v/>
      </c>
      <c r="L2299" s="25" t="str">
        <f aca="false">IF(F2299="","",SUMIFS($D$2:$D$3001,$F$2:$F$3001,F2299))</f>
        <v/>
      </c>
      <c r="M2299" s="23" t="str">
        <f aca="false">IF(A2299="","",IF(E2299="","Uncategorized",IF(I2299="Unknown","Unknown category",IF(AND(I2299="Transfer",F2299=""),"Transfer needs ID",IF(AND(F2299&lt;&gt;"",ABS(N(L2299))&gt;0.009),"Unmatched transfer",IF(AND(LEFT(E2299,6)="Rental",K2299="Household"),"Rental row needs property",""))))))</f>
        <v/>
      </c>
    </row>
    <row r="2300" customFormat="false" ht="15" hidden="false" customHeight="false" outlineLevel="0" collapsed="false">
      <c r="A2300" s="21"/>
      <c r="D2300" s="22"/>
      <c r="I2300" s="23" t="str">
        <f aca="false">IF(E2300="","",IFERROR(INDEX(Categories!$A$2:$A$200,MATCH(E2300,Categories!$B$2:$B$200,0)),"Unknown"))</f>
        <v/>
      </c>
      <c r="J2300" s="24" t="str">
        <f aca="false">IF(A2300="","",DATE(YEAR(A2300),MONTH(A2300),1))</f>
        <v/>
      </c>
      <c r="K2300" s="23" t="str">
        <f aca="false">IF(A2300="","",IF(G2300&lt;&gt;"",G2300,IFERROR(INDEX(Accounts!$D$2:$D$40,MATCH(B2300,Accounts!$A$2:$A$40,0)),"Household")))</f>
        <v/>
      </c>
      <c r="L2300" s="25" t="str">
        <f aca="false">IF(F2300="","",SUMIFS($D$2:$D$3001,$F$2:$F$3001,F2300))</f>
        <v/>
      </c>
      <c r="M2300" s="23" t="str">
        <f aca="false">IF(A2300="","",IF(E2300="","Uncategorized",IF(I2300="Unknown","Unknown category",IF(AND(I2300="Transfer",F2300=""),"Transfer needs ID",IF(AND(F2300&lt;&gt;"",ABS(N(L2300))&gt;0.009),"Unmatched transfer",IF(AND(LEFT(E2300,6)="Rental",K2300="Household"),"Rental row needs property",""))))))</f>
        <v/>
      </c>
    </row>
    <row r="2301" customFormat="false" ht="15" hidden="false" customHeight="false" outlineLevel="0" collapsed="false">
      <c r="A2301" s="21"/>
      <c r="D2301" s="22"/>
      <c r="I2301" s="23" t="str">
        <f aca="false">IF(E2301="","",IFERROR(INDEX(Categories!$A$2:$A$200,MATCH(E2301,Categories!$B$2:$B$200,0)),"Unknown"))</f>
        <v/>
      </c>
      <c r="J2301" s="24" t="str">
        <f aca="false">IF(A2301="","",DATE(YEAR(A2301),MONTH(A2301),1))</f>
        <v/>
      </c>
      <c r="K2301" s="23" t="str">
        <f aca="false">IF(A2301="","",IF(G2301&lt;&gt;"",G2301,IFERROR(INDEX(Accounts!$D$2:$D$40,MATCH(B2301,Accounts!$A$2:$A$40,0)),"Household")))</f>
        <v/>
      </c>
      <c r="L2301" s="25" t="str">
        <f aca="false">IF(F2301="","",SUMIFS($D$2:$D$3001,$F$2:$F$3001,F2301))</f>
        <v/>
      </c>
      <c r="M2301" s="23" t="str">
        <f aca="false">IF(A2301="","",IF(E2301="","Uncategorized",IF(I2301="Unknown","Unknown category",IF(AND(I2301="Transfer",F2301=""),"Transfer needs ID",IF(AND(F2301&lt;&gt;"",ABS(N(L2301))&gt;0.009),"Unmatched transfer",IF(AND(LEFT(E2301,6)="Rental",K2301="Household"),"Rental row needs property",""))))))</f>
        <v/>
      </c>
    </row>
    <row r="2302" customFormat="false" ht="15" hidden="false" customHeight="false" outlineLevel="0" collapsed="false">
      <c r="A2302" s="21"/>
      <c r="D2302" s="22"/>
      <c r="I2302" s="23" t="str">
        <f aca="false">IF(E2302="","",IFERROR(INDEX(Categories!$A$2:$A$200,MATCH(E2302,Categories!$B$2:$B$200,0)),"Unknown"))</f>
        <v/>
      </c>
      <c r="J2302" s="24" t="str">
        <f aca="false">IF(A2302="","",DATE(YEAR(A2302),MONTH(A2302),1))</f>
        <v/>
      </c>
      <c r="K2302" s="23" t="str">
        <f aca="false">IF(A2302="","",IF(G2302&lt;&gt;"",G2302,IFERROR(INDEX(Accounts!$D$2:$D$40,MATCH(B2302,Accounts!$A$2:$A$40,0)),"Household")))</f>
        <v/>
      </c>
      <c r="L2302" s="25" t="str">
        <f aca="false">IF(F2302="","",SUMIFS($D$2:$D$3001,$F$2:$F$3001,F2302))</f>
        <v/>
      </c>
      <c r="M2302" s="23" t="str">
        <f aca="false">IF(A2302="","",IF(E2302="","Uncategorized",IF(I2302="Unknown","Unknown category",IF(AND(I2302="Transfer",F2302=""),"Transfer needs ID",IF(AND(F2302&lt;&gt;"",ABS(N(L2302))&gt;0.009),"Unmatched transfer",IF(AND(LEFT(E2302,6)="Rental",K2302="Household"),"Rental row needs property",""))))))</f>
        <v/>
      </c>
    </row>
    <row r="2303" customFormat="false" ht="15" hidden="false" customHeight="false" outlineLevel="0" collapsed="false">
      <c r="A2303" s="21"/>
      <c r="D2303" s="22"/>
      <c r="I2303" s="23" t="str">
        <f aca="false">IF(E2303="","",IFERROR(INDEX(Categories!$A$2:$A$200,MATCH(E2303,Categories!$B$2:$B$200,0)),"Unknown"))</f>
        <v/>
      </c>
      <c r="J2303" s="24" t="str">
        <f aca="false">IF(A2303="","",DATE(YEAR(A2303),MONTH(A2303),1))</f>
        <v/>
      </c>
      <c r="K2303" s="23" t="str">
        <f aca="false">IF(A2303="","",IF(G2303&lt;&gt;"",G2303,IFERROR(INDEX(Accounts!$D$2:$D$40,MATCH(B2303,Accounts!$A$2:$A$40,0)),"Household")))</f>
        <v/>
      </c>
      <c r="L2303" s="25" t="str">
        <f aca="false">IF(F2303="","",SUMIFS($D$2:$D$3001,$F$2:$F$3001,F2303))</f>
        <v/>
      </c>
      <c r="M2303" s="23" t="str">
        <f aca="false">IF(A2303="","",IF(E2303="","Uncategorized",IF(I2303="Unknown","Unknown category",IF(AND(I2303="Transfer",F2303=""),"Transfer needs ID",IF(AND(F2303&lt;&gt;"",ABS(N(L2303))&gt;0.009),"Unmatched transfer",IF(AND(LEFT(E2303,6)="Rental",K2303="Household"),"Rental row needs property",""))))))</f>
        <v/>
      </c>
    </row>
    <row r="2304" customFormat="false" ht="15" hidden="false" customHeight="false" outlineLevel="0" collapsed="false">
      <c r="A2304" s="21"/>
      <c r="D2304" s="22"/>
      <c r="I2304" s="23" t="str">
        <f aca="false">IF(E2304="","",IFERROR(INDEX(Categories!$A$2:$A$200,MATCH(E2304,Categories!$B$2:$B$200,0)),"Unknown"))</f>
        <v/>
      </c>
      <c r="J2304" s="24" t="str">
        <f aca="false">IF(A2304="","",DATE(YEAR(A2304),MONTH(A2304),1))</f>
        <v/>
      </c>
      <c r="K2304" s="23" t="str">
        <f aca="false">IF(A2304="","",IF(G2304&lt;&gt;"",G2304,IFERROR(INDEX(Accounts!$D$2:$D$40,MATCH(B2304,Accounts!$A$2:$A$40,0)),"Household")))</f>
        <v/>
      </c>
      <c r="L2304" s="25" t="str">
        <f aca="false">IF(F2304="","",SUMIFS($D$2:$D$3001,$F$2:$F$3001,F2304))</f>
        <v/>
      </c>
      <c r="M2304" s="23" t="str">
        <f aca="false">IF(A2304="","",IF(E2304="","Uncategorized",IF(I2304="Unknown","Unknown category",IF(AND(I2304="Transfer",F2304=""),"Transfer needs ID",IF(AND(F2304&lt;&gt;"",ABS(N(L2304))&gt;0.009),"Unmatched transfer",IF(AND(LEFT(E2304,6)="Rental",K2304="Household"),"Rental row needs property",""))))))</f>
        <v/>
      </c>
    </row>
    <row r="2305" customFormat="false" ht="15" hidden="false" customHeight="false" outlineLevel="0" collapsed="false">
      <c r="A2305" s="21"/>
      <c r="D2305" s="22"/>
      <c r="I2305" s="23" t="str">
        <f aca="false">IF(E2305="","",IFERROR(INDEX(Categories!$A$2:$A$200,MATCH(E2305,Categories!$B$2:$B$200,0)),"Unknown"))</f>
        <v/>
      </c>
      <c r="J2305" s="24" t="str">
        <f aca="false">IF(A2305="","",DATE(YEAR(A2305),MONTH(A2305),1))</f>
        <v/>
      </c>
      <c r="K2305" s="23" t="str">
        <f aca="false">IF(A2305="","",IF(G2305&lt;&gt;"",G2305,IFERROR(INDEX(Accounts!$D$2:$D$40,MATCH(B2305,Accounts!$A$2:$A$40,0)),"Household")))</f>
        <v/>
      </c>
      <c r="L2305" s="25" t="str">
        <f aca="false">IF(F2305="","",SUMIFS($D$2:$D$3001,$F$2:$F$3001,F2305))</f>
        <v/>
      </c>
      <c r="M2305" s="23" t="str">
        <f aca="false">IF(A2305="","",IF(E2305="","Uncategorized",IF(I2305="Unknown","Unknown category",IF(AND(I2305="Transfer",F2305=""),"Transfer needs ID",IF(AND(F2305&lt;&gt;"",ABS(N(L2305))&gt;0.009),"Unmatched transfer",IF(AND(LEFT(E2305,6)="Rental",K2305="Household"),"Rental row needs property",""))))))</f>
        <v/>
      </c>
    </row>
    <row r="2306" customFormat="false" ht="15" hidden="false" customHeight="false" outlineLevel="0" collapsed="false">
      <c r="A2306" s="21"/>
      <c r="D2306" s="22"/>
      <c r="I2306" s="23" t="str">
        <f aca="false">IF(E2306="","",IFERROR(INDEX(Categories!$A$2:$A$200,MATCH(E2306,Categories!$B$2:$B$200,0)),"Unknown"))</f>
        <v/>
      </c>
      <c r="J2306" s="24" t="str">
        <f aca="false">IF(A2306="","",DATE(YEAR(A2306),MONTH(A2306),1))</f>
        <v/>
      </c>
      <c r="K2306" s="23" t="str">
        <f aca="false">IF(A2306="","",IF(G2306&lt;&gt;"",G2306,IFERROR(INDEX(Accounts!$D$2:$D$40,MATCH(B2306,Accounts!$A$2:$A$40,0)),"Household")))</f>
        <v/>
      </c>
      <c r="L2306" s="25" t="str">
        <f aca="false">IF(F2306="","",SUMIFS($D$2:$D$3001,$F$2:$F$3001,F2306))</f>
        <v/>
      </c>
      <c r="M2306" s="23" t="str">
        <f aca="false">IF(A2306="","",IF(E2306="","Uncategorized",IF(I2306="Unknown","Unknown category",IF(AND(I2306="Transfer",F2306=""),"Transfer needs ID",IF(AND(F2306&lt;&gt;"",ABS(N(L2306))&gt;0.009),"Unmatched transfer",IF(AND(LEFT(E2306,6)="Rental",K2306="Household"),"Rental row needs property",""))))))</f>
        <v/>
      </c>
    </row>
    <row r="2307" customFormat="false" ht="15" hidden="false" customHeight="false" outlineLevel="0" collapsed="false">
      <c r="A2307" s="21"/>
      <c r="D2307" s="22"/>
      <c r="I2307" s="23" t="str">
        <f aca="false">IF(E2307="","",IFERROR(INDEX(Categories!$A$2:$A$200,MATCH(E2307,Categories!$B$2:$B$200,0)),"Unknown"))</f>
        <v/>
      </c>
      <c r="J2307" s="24" t="str">
        <f aca="false">IF(A2307="","",DATE(YEAR(A2307),MONTH(A2307),1))</f>
        <v/>
      </c>
      <c r="K2307" s="23" t="str">
        <f aca="false">IF(A2307="","",IF(G2307&lt;&gt;"",G2307,IFERROR(INDEX(Accounts!$D$2:$D$40,MATCH(B2307,Accounts!$A$2:$A$40,0)),"Household")))</f>
        <v/>
      </c>
      <c r="L2307" s="25" t="str">
        <f aca="false">IF(F2307="","",SUMIFS($D$2:$D$3001,$F$2:$F$3001,F2307))</f>
        <v/>
      </c>
      <c r="M2307" s="23" t="str">
        <f aca="false">IF(A2307="","",IF(E2307="","Uncategorized",IF(I2307="Unknown","Unknown category",IF(AND(I2307="Transfer",F2307=""),"Transfer needs ID",IF(AND(F2307&lt;&gt;"",ABS(N(L2307))&gt;0.009),"Unmatched transfer",IF(AND(LEFT(E2307,6)="Rental",K2307="Household"),"Rental row needs property",""))))))</f>
        <v/>
      </c>
    </row>
    <row r="2308" customFormat="false" ht="15" hidden="false" customHeight="false" outlineLevel="0" collapsed="false">
      <c r="A2308" s="21"/>
      <c r="D2308" s="22"/>
      <c r="I2308" s="23" t="str">
        <f aca="false">IF(E2308="","",IFERROR(INDEX(Categories!$A$2:$A$200,MATCH(E2308,Categories!$B$2:$B$200,0)),"Unknown"))</f>
        <v/>
      </c>
      <c r="J2308" s="24" t="str">
        <f aca="false">IF(A2308="","",DATE(YEAR(A2308),MONTH(A2308),1))</f>
        <v/>
      </c>
      <c r="K2308" s="23" t="str">
        <f aca="false">IF(A2308="","",IF(G2308&lt;&gt;"",G2308,IFERROR(INDEX(Accounts!$D$2:$D$40,MATCH(B2308,Accounts!$A$2:$A$40,0)),"Household")))</f>
        <v/>
      </c>
      <c r="L2308" s="25" t="str">
        <f aca="false">IF(F2308="","",SUMIFS($D$2:$D$3001,$F$2:$F$3001,F2308))</f>
        <v/>
      </c>
      <c r="M2308" s="23" t="str">
        <f aca="false">IF(A2308="","",IF(E2308="","Uncategorized",IF(I2308="Unknown","Unknown category",IF(AND(I2308="Transfer",F2308=""),"Transfer needs ID",IF(AND(F2308&lt;&gt;"",ABS(N(L2308))&gt;0.009),"Unmatched transfer",IF(AND(LEFT(E2308,6)="Rental",K2308="Household"),"Rental row needs property",""))))))</f>
        <v/>
      </c>
    </row>
    <row r="2309" customFormat="false" ht="15" hidden="false" customHeight="false" outlineLevel="0" collapsed="false">
      <c r="A2309" s="21"/>
      <c r="D2309" s="22"/>
      <c r="I2309" s="23" t="str">
        <f aca="false">IF(E2309="","",IFERROR(INDEX(Categories!$A$2:$A$200,MATCH(E2309,Categories!$B$2:$B$200,0)),"Unknown"))</f>
        <v/>
      </c>
      <c r="J2309" s="24" t="str">
        <f aca="false">IF(A2309="","",DATE(YEAR(A2309),MONTH(A2309),1))</f>
        <v/>
      </c>
      <c r="K2309" s="23" t="str">
        <f aca="false">IF(A2309="","",IF(G2309&lt;&gt;"",G2309,IFERROR(INDEX(Accounts!$D$2:$D$40,MATCH(B2309,Accounts!$A$2:$A$40,0)),"Household")))</f>
        <v/>
      </c>
      <c r="L2309" s="25" t="str">
        <f aca="false">IF(F2309="","",SUMIFS($D$2:$D$3001,$F$2:$F$3001,F2309))</f>
        <v/>
      </c>
      <c r="M2309" s="23" t="str">
        <f aca="false">IF(A2309="","",IF(E2309="","Uncategorized",IF(I2309="Unknown","Unknown category",IF(AND(I2309="Transfer",F2309=""),"Transfer needs ID",IF(AND(F2309&lt;&gt;"",ABS(N(L2309))&gt;0.009),"Unmatched transfer",IF(AND(LEFT(E2309,6)="Rental",K2309="Household"),"Rental row needs property",""))))))</f>
        <v/>
      </c>
    </row>
    <row r="2310" customFormat="false" ht="15" hidden="false" customHeight="false" outlineLevel="0" collapsed="false">
      <c r="A2310" s="21"/>
      <c r="D2310" s="22"/>
      <c r="I2310" s="23" t="str">
        <f aca="false">IF(E2310="","",IFERROR(INDEX(Categories!$A$2:$A$200,MATCH(E2310,Categories!$B$2:$B$200,0)),"Unknown"))</f>
        <v/>
      </c>
      <c r="J2310" s="24" t="str">
        <f aca="false">IF(A2310="","",DATE(YEAR(A2310),MONTH(A2310),1))</f>
        <v/>
      </c>
      <c r="K2310" s="23" t="str">
        <f aca="false">IF(A2310="","",IF(G2310&lt;&gt;"",G2310,IFERROR(INDEX(Accounts!$D$2:$D$40,MATCH(B2310,Accounts!$A$2:$A$40,0)),"Household")))</f>
        <v/>
      </c>
      <c r="L2310" s="25" t="str">
        <f aca="false">IF(F2310="","",SUMIFS($D$2:$D$3001,$F$2:$F$3001,F2310))</f>
        <v/>
      </c>
      <c r="M2310" s="23" t="str">
        <f aca="false">IF(A2310="","",IF(E2310="","Uncategorized",IF(I2310="Unknown","Unknown category",IF(AND(I2310="Transfer",F2310=""),"Transfer needs ID",IF(AND(F2310&lt;&gt;"",ABS(N(L2310))&gt;0.009),"Unmatched transfer",IF(AND(LEFT(E2310,6)="Rental",K2310="Household"),"Rental row needs property",""))))))</f>
        <v/>
      </c>
    </row>
    <row r="2311" customFormat="false" ht="15" hidden="false" customHeight="false" outlineLevel="0" collapsed="false">
      <c r="A2311" s="21"/>
      <c r="D2311" s="22"/>
      <c r="I2311" s="23" t="str">
        <f aca="false">IF(E2311="","",IFERROR(INDEX(Categories!$A$2:$A$200,MATCH(E2311,Categories!$B$2:$B$200,0)),"Unknown"))</f>
        <v/>
      </c>
      <c r="J2311" s="24" t="str">
        <f aca="false">IF(A2311="","",DATE(YEAR(A2311),MONTH(A2311),1))</f>
        <v/>
      </c>
      <c r="K2311" s="23" t="str">
        <f aca="false">IF(A2311="","",IF(G2311&lt;&gt;"",G2311,IFERROR(INDEX(Accounts!$D$2:$D$40,MATCH(B2311,Accounts!$A$2:$A$40,0)),"Household")))</f>
        <v/>
      </c>
      <c r="L2311" s="25" t="str">
        <f aca="false">IF(F2311="","",SUMIFS($D$2:$D$3001,$F$2:$F$3001,F2311))</f>
        <v/>
      </c>
      <c r="M2311" s="23" t="str">
        <f aca="false">IF(A2311="","",IF(E2311="","Uncategorized",IF(I2311="Unknown","Unknown category",IF(AND(I2311="Transfer",F2311=""),"Transfer needs ID",IF(AND(F2311&lt;&gt;"",ABS(N(L2311))&gt;0.009),"Unmatched transfer",IF(AND(LEFT(E2311,6)="Rental",K2311="Household"),"Rental row needs property",""))))))</f>
        <v/>
      </c>
    </row>
    <row r="2312" customFormat="false" ht="15" hidden="false" customHeight="false" outlineLevel="0" collapsed="false">
      <c r="A2312" s="21"/>
      <c r="D2312" s="22"/>
      <c r="I2312" s="23" t="str">
        <f aca="false">IF(E2312="","",IFERROR(INDEX(Categories!$A$2:$A$200,MATCH(E2312,Categories!$B$2:$B$200,0)),"Unknown"))</f>
        <v/>
      </c>
      <c r="J2312" s="24" t="str">
        <f aca="false">IF(A2312="","",DATE(YEAR(A2312),MONTH(A2312),1))</f>
        <v/>
      </c>
      <c r="K2312" s="23" t="str">
        <f aca="false">IF(A2312="","",IF(G2312&lt;&gt;"",G2312,IFERROR(INDEX(Accounts!$D$2:$D$40,MATCH(B2312,Accounts!$A$2:$A$40,0)),"Household")))</f>
        <v/>
      </c>
      <c r="L2312" s="25" t="str">
        <f aca="false">IF(F2312="","",SUMIFS($D$2:$D$3001,$F$2:$F$3001,F2312))</f>
        <v/>
      </c>
      <c r="M2312" s="23" t="str">
        <f aca="false">IF(A2312="","",IF(E2312="","Uncategorized",IF(I2312="Unknown","Unknown category",IF(AND(I2312="Transfer",F2312=""),"Transfer needs ID",IF(AND(F2312&lt;&gt;"",ABS(N(L2312))&gt;0.009),"Unmatched transfer",IF(AND(LEFT(E2312,6)="Rental",K2312="Household"),"Rental row needs property",""))))))</f>
        <v/>
      </c>
    </row>
    <row r="2313" customFormat="false" ht="15" hidden="false" customHeight="false" outlineLevel="0" collapsed="false">
      <c r="A2313" s="21"/>
      <c r="D2313" s="22"/>
      <c r="I2313" s="23" t="str">
        <f aca="false">IF(E2313="","",IFERROR(INDEX(Categories!$A$2:$A$200,MATCH(E2313,Categories!$B$2:$B$200,0)),"Unknown"))</f>
        <v/>
      </c>
      <c r="J2313" s="24" t="str">
        <f aca="false">IF(A2313="","",DATE(YEAR(A2313),MONTH(A2313),1))</f>
        <v/>
      </c>
      <c r="K2313" s="23" t="str">
        <f aca="false">IF(A2313="","",IF(G2313&lt;&gt;"",G2313,IFERROR(INDEX(Accounts!$D$2:$D$40,MATCH(B2313,Accounts!$A$2:$A$40,0)),"Household")))</f>
        <v/>
      </c>
      <c r="L2313" s="25" t="str">
        <f aca="false">IF(F2313="","",SUMIFS($D$2:$D$3001,$F$2:$F$3001,F2313))</f>
        <v/>
      </c>
      <c r="M2313" s="23" t="str">
        <f aca="false">IF(A2313="","",IF(E2313="","Uncategorized",IF(I2313="Unknown","Unknown category",IF(AND(I2313="Transfer",F2313=""),"Transfer needs ID",IF(AND(F2313&lt;&gt;"",ABS(N(L2313))&gt;0.009),"Unmatched transfer",IF(AND(LEFT(E2313,6)="Rental",K2313="Household"),"Rental row needs property",""))))))</f>
        <v/>
      </c>
    </row>
    <row r="2314" customFormat="false" ht="15" hidden="false" customHeight="false" outlineLevel="0" collapsed="false">
      <c r="A2314" s="21"/>
      <c r="D2314" s="22"/>
      <c r="I2314" s="23" t="str">
        <f aca="false">IF(E2314="","",IFERROR(INDEX(Categories!$A$2:$A$200,MATCH(E2314,Categories!$B$2:$B$200,0)),"Unknown"))</f>
        <v/>
      </c>
      <c r="J2314" s="24" t="str">
        <f aca="false">IF(A2314="","",DATE(YEAR(A2314),MONTH(A2314),1))</f>
        <v/>
      </c>
      <c r="K2314" s="23" t="str">
        <f aca="false">IF(A2314="","",IF(G2314&lt;&gt;"",G2314,IFERROR(INDEX(Accounts!$D$2:$D$40,MATCH(B2314,Accounts!$A$2:$A$40,0)),"Household")))</f>
        <v/>
      </c>
      <c r="L2314" s="25" t="str">
        <f aca="false">IF(F2314="","",SUMIFS($D$2:$D$3001,$F$2:$F$3001,F2314))</f>
        <v/>
      </c>
      <c r="M2314" s="23" t="str">
        <f aca="false">IF(A2314="","",IF(E2314="","Uncategorized",IF(I2314="Unknown","Unknown category",IF(AND(I2314="Transfer",F2314=""),"Transfer needs ID",IF(AND(F2314&lt;&gt;"",ABS(N(L2314))&gt;0.009),"Unmatched transfer",IF(AND(LEFT(E2314,6)="Rental",K2314="Household"),"Rental row needs property",""))))))</f>
        <v/>
      </c>
    </row>
    <row r="2315" customFormat="false" ht="15" hidden="false" customHeight="false" outlineLevel="0" collapsed="false">
      <c r="A2315" s="21"/>
      <c r="D2315" s="22"/>
      <c r="I2315" s="23" t="str">
        <f aca="false">IF(E2315="","",IFERROR(INDEX(Categories!$A$2:$A$200,MATCH(E2315,Categories!$B$2:$B$200,0)),"Unknown"))</f>
        <v/>
      </c>
      <c r="J2315" s="24" t="str">
        <f aca="false">IF(A2315="","",DATE(YEAR(A2315),MONTH(A2315),1))</f>
        <v/>
      </c>
      <c r="K2315" s="23" t="str">
        <f aca="false">IF(A2315="","",IF(G2315&lt;&gt;"",G2315,IFERROR(INDEX(Accounts!$D$2:$D$40,MATCH(B2315,Accounts!$A$2:$A$40,0)),"Household")))</f>
        <v/>
      </c>
      <c r="L2315" s="25" t="str">
        <f aca="false">IF(F2315="","",SUMIFS($D$2:$D$3001,$F$2:$F$3001,F2315))</f>
        <v/>
      </c>
      <c r="M2315" s="23" t="str">
        <f aca="false">IF(A2315="","",IF(E2315="","Uncategorized",IF(I2315="Unknown","Unknown category",IF(AND(I2315="Transfer",F2315=""),"Transfer needs ID",IF(AND(F2315&lt;&gt;"",ABS(N(L2315))&gt;0.009),"Unmatched transfer",IF(AND(LEFT(E2315,6)="Rental",K2315="Household"),"Rental row needs property",""))))))</f>
        <v/>
      </c>
    </row>
    <row r="2316" customFormat="false" ht="15" hidden="false" customHeight="false" outlineLevel="0" collapsed="false">
      <c r="A2316" s="21"/>
      <c r="D2316" s="22"/>
      <c r="I2316" s="23" t="str">
        <f aca="false">IF(E2316="","",IFERROR(INDEX(Categories!$A$2:$A$200,MATCH(E2316,Categories!$B$2:$B$200,0)),"Unknown"))</f>
        <v/>
      </c>
      <c r="J2316" s="24" t="str">
        <f aca="false">IF(A2316="","",DATE(YEAR(A2316),MONTH(A2316),1))</f>
        <v/>
      </c>
      <c r="K2316" s="23" t="str">
        <f aca="false">IF(A2316="","",IF(G2316&lt;&gt;"",G2316,IFERROR(INDEX(Accounts!$D$2:$D$40,MATCH(B2316,Accounts!$A$2:$A$40,0)),"Household")))</f>
        <v/>
      </c>
      <c r="L2316" s="25" t="str">
        <f aca="false">IF(F2316="","",SUMIFS($D$2:$D$3001,$F$2:$F$3001,F2316))</f>
        <v/>
      </c>
      <c r="M2316" s="23" t="str">
        <f aca="false">IF(A2316="","",IF(E2316="","Uncategorized",IF(I2316="Unknown","Unknown category",IF(AND(I2316="Transfer",F2316=""),"Transfer needs ID",IF(AND(F2316&lt;&gt;"",ABS(N(L2316))&gt;0.009),"Unmatched transfer",IF(AND(LEFT(E2316,6)="Rental",K2316="Household"),"Rental row needs property",""))))))</f>
        <v/>
      </c>
    </row>
    <row r="2317" customFormat="false" ht="15" hidden="false" customHeight="false" outlineLevel="0" collapsed="false">
      <c r="A2317" s="21"/>
      <c r="D2317" s="22"/>
      <c r="I2317" s="23" t="str">
        <f aca="false">IF(E2317="","",IFERROR(INDEX(Categories!$A$2:$A$200,MATCH(E2317,Categories!$B$2:$B$200,0)),"Unknown"))</f>
        <v/>
      </c>
      <c r="J2317" s="24" t="str">
        <f aca="false">IF(A2317="","",DATE(YEAR(A2317),MONTH(A2317),1))</f>
        <v/>
      </c>
      <c r="K2317" s="23" t="str">
        <f aca="false">IF(A2317="","",IF(G2317&lt;&gt;"",G2317,IFERROR(INDEX(Accounts!$D$2:$D$40,MATCH(B2317,Accounts!$A$2:$A$40,0)),"Household")))</f>
        <v/>
      </c>
      <c r="L2317" s="25" t="str">
        <f aca="false">IF(F2317="","",SUMIFS($D$2:$D$3001,$F$2:$F$3001,F2317))</f>
        <v/>
      </c>
      <c r="M2317" s="23" t="str">
        <f aca="false">IF(A2317="","",IF(E2317="","Uncategorized",IF(I2317="Unknown","Unknown category",IF(AND(I2317="Transfer",F2317=""),"Transfer needs ID",IF(AND(F2317&lt;&gt;"",ABS(N(L2317))&gt;0.009),"Unmatched transfer",IF(AND(LEFT(E2317,6)="Rental",K2317="Household"),"Rental row needs property",""))))))</f>
        <v/>
      </c>
    </row>
    <row r="2318" customFormat="false" ht="15" hidden="false" customHeight="false" outlineLevel="0" collapsed="false">
      <c r="A2318" s="21"/>
      <c r="D2318" s="22"/>
      <c r="I2318" s="23" t="str">
        <f aca="false">IF(E2318="","",IFERROR(INDEX(Categories!$A$2:$A$200,MATCH(E2318,Categories!$B$2:$B$200,0)),"Unknown"))</f>
        <v/>
      </c>
      <c r="J2318" s="24" t="str">
        <f aca="false">IF(A2318="","",DATE(YEAR(A2318),MONTH(A2318),1))</f>
        <v/>
      </c>
      <c r="K2318" s="23" t="str">
        <f aca="false">IF(A2318="","",IF(G2318&lt;&gt;"",G2318,IFERROR(INDEX(Accounts!$D$2:$D$40,MATCH(B2318,Accounts!$A$2:$A$40,0)),"Household")))</f>
        <v/>
      </c>
      <c r="L2318" s="25" t="str">
        <f aca="false">IF(F2318="","",SUMIFS($D$2:$D$3001,$F$2:$F$3001,F2318))</f>
        <v/>
      </c>
      <c r="M2318" s="23" t="str">
        <f aca="false">IF(A2318="","",IF(E2318="","Uncategorized",IF(I2318="Unknown","Unknown category",IF(AND(I2318="Transfer",F2318=""),"Transfer needs ID",IF(AND(F2318&lt;&gt;"",ABS(N(L2318))&gt;0.009),"Unmatched transfer",IF(AND(LEFT(E2318,6)="Rental",K2318="Household"),"Rental row needs property",""))))))</f>
        <v/>
      </c>
    </row>
    <row r="2319" customFormat="false" ht="15" hidden="false" customHeight="false" outlineLevel="0" collapsed="false">
      <c r="A2319" s="21"/>
      <c r="D2319" s="22"/>
      <c r="I2319" s="23" t="str">
        <f aca="false">IF(E2319="","",IFERROR(INDEX(Categories!$A$2:$A$200,MATCH(E2319,Categories!$B$2:$B$200,0)),"Unknown"))</f>
        <v/>
      </c>
      <c r="J2319" s="24" t="str">
        <f aca="false">IF(A2319="","",DATE(YEAR(A2319),MONTH(A2319),1))</f>
        <v/>
      </c>
      <c r="K2319" s="23" t="str">
        <f aca="false">IF(A2319="","",IF(G2319&lt;&gt;"",G2319,IFERROR(INDEX(Accounts!$D$2:$D$40,MATCH(B2319,Accounts!$A$2:$A$40,0)),"Household")))</f>
        <v/>
      </c>
      <c r="L2319" s="25" t="str">
        <f aca="false">IF(F2319="","",SUMIFS($D$2:$D$3001,$F$2:$F$3001,F2319))</f>
        <v/>
      </c>
      <c r="M2319" s="23" t="str">
        <f aca="false">IF(A2319="","",IF(E2319="","Uncategorized",IF(I2319="Unknown","Unknown category",IF(AND(I2319="Transfer",F2319=""),"Transfer needs ID",IF(AND(F2319&lt;&gt;"",ABS(N(L2319))&gt;0.009),"Unmatched transfer",IF(AND(LEFT(E2319,6)="Rental",K2319="Household"),"Rental row needs property",""))))))</f>
        <v/>
      </c>
    </row>
    <row r="2320" customFormat="false" ht="15" hidden="false" customHeight="false" outlineLevel="0" collapsed="false">
      <c r="A2320" s="21"/>
      <c r="D2320" s="22"/>
      <c r="I2320" s="23" t="str">
        <f aca="false">IF(E2320="","",IFERROR(INDEX(Categories!$A$2:$A$200,MATCH(E2320,Categories!$B$2:$B$200,0)),"Unknown"))</f>
        <v/>
      </c>
      <c r="J2320" s="24" t="str">
        <f aca="false">IF(A2320="","",DATE(YEAR(A2320),MONTH(A2320),1))</f>
        <v/>
      </c>
      <c r="K2320" s="23" t="str">
        <f aca="false">IF(A2320="","",IF(G2320&lt;&gt;"",G2320,IFERROR(INDEX(Accounts!$D$2:$D$40,MATCH(B2320,Accounts!$A$2:$A$40,0)),"Household")))</f>
        <v/>
      </c>
      <c r="L2320" s="25" t="str">
        <f aca="false">IF(F2320="","",SUMIFS($D$2:$D$3001,$F$2:$F$3001,F2320))</f>
        <v/>
      </c>
      <c r="M2320" s="23" t="str">
        <f aca="false">IF(A2320="","",IF(E2320="","Uncategorized",IF(I2320="Unknown","Unknown category",IF(AND(I2320="Transfer",F2320=""),"Transfer needs ID",IF(AND(F2320&lt;&gt;"",ABS(N(L2320))&gt;0.009),"Unmatched transfer",IF(AND(LEFT(E2320,6)="Rental",K2320="Household"),"Rental row needs property",""))))))</f>
        <v/>
      </c>
    </row>
    <row r="2321" customFormat="false" ht="15" hidden="false" customHeight="false" outlineLevel="0" collapsed="false">
      <c r="A2321" s="21"/>
      <c r="D2321" s="22"/>
      <c r="I2321" s="23" t="str">
        <f aca="false">IF(E2321="","",IFERROR(INDEX(Categories!$A$2:$A$200,MATCH(E2321,Categories!$B$2:$B$200,0)),"Unknown"))</f>
        <v/>
      </c>
      <c r="J2321" s="24" t="str">
        <f aca="false">IF(A2321="","",DATE(YEAR(A2321),MONTH(A2321),1))</f>
        <v/>
      </c>
      <c r="K2321" s="23" t="str">
        <f aca="false">IF(A2321="","",IF(G2321&lt;&gt;"",G2321,IFERROR(INDEX(Accounts!$D$2:$D$40,MATCH(B2321,Accounts!$A$2:$A$40,0)),"Household")))</f>
        <v/>
      </c>
      <c r="L2321" s="25" t="str">
        <f aca="false">IF(F2321="","",SUMIFS($D$2:$D$3001,$F$2:$F$3001,F2321))</f>
        <v/>
      </c>
      <c r="M2321" s="23" t="str">
        <f aca="false">IF(A2321="","",IF(E2321="","Uncategorized",IF(I2321="Unknown","Unknown category",IF(AND(I2321="Transfer",F2321=""),"Transfer needs ID",IF(AND(F2321&lt;&gt;"",ABS(N(L2321))&gt;0.009),"Unmatched transfer",IF(AND(LEFT(E2321,6)="Rental",K2321="Household"),"Rental row needs property",""))))))</f>
        <v/>
      </c>
    </row>
    <row r="2322" customFormat="false" ht="15" hidden="false" customHeight="false" outlineLevel="0" collapsed="false">
      <c r="A2322" s="21"/>
      <c r="D2322" s="22"/>
      <c r="I2322" s="23" t="str">
        <f aca="false">IF(E2322="","",IFERROR(INDEX(Categories!$A$2:$A$200,MATCH(E2322,Categories!$B$2:$B$200,0)),"Unknown"))</f>
        <v/>
      </c>
      <c r="J2322" s="24" t="str">
        <f aca="false">IF(A2322="","",DATE(YEAR(A2322),MONTH(A2322),1))</f>
        <v/>
      </c>
      <c r="K2322" s="23" t="str">
        <f aca="false">IF(A2322="","",IF(G2322&lt;&gt;"",G2322,IFERROR(INDEX(Accounts!$D$2:$D$40,MATCH(B2322,Accounts!$A$2:$A$40,0)),"Household")))</f>
        <v/>
      </c>
      <c r="L2322" s="25" t="str">
        <f aca="false">IF(F2322="","",SUMIFS($D$2:$D$3001,$F$2:$F$3001,F2322))</f>
        <v/>
      </c>
      <c r="M2322" s="23" t="str">
        <f aca="false">IF(A2322="","",IF(E2322="","Uncategorized",IF(I2322="Unknown","Unknown category",IF(AND(I2322="Transfer",F2322=""),"Transfer needs ID",IF(AND(F2322&lt;&gt;"",ABS(N(L2322))&gt;0.009),"Unmatched transfer",IF(AND(LEFT(E2322,6)="Rental",K2322="Household"),"Rental row needs property",""))))))</f>
        <v/>
      </c>
    </row>
    <row r="2323" customFormat="false" ht="15" hidden="false" customHeight="false" outlineLevel="0" collapsed="false">
      <c r="A2323" s="21"/>
      <c r="D2323" s="22"/>
      <c r="I2323" s="23" t="str">
        <f aca="false">IF(E2323="","",IFERROR(INDEX(Categories!$A$2:$A$200,MATCH(E2323,Categories!$B$2:$B$200,0)),"Unknown"))</f>
        <v/>
      </c>
      <c r="J2323" s="24" t="str">
        <f aca="false">IF(A2323="","",DATE(YEAR(A2323),MONTH(A2323),1))</f>
        <v/>
      </c>
      <c r="K2323" s="23" t="str">
        <f aca="false">IF(A2323="","",IF(G2323&lt;&gt;"",G2323,IFERROR(INDEX(Accounts!$D$2:$D$40,MATCH(B2323,Accounts!$A$2:$A$40,0)),"Household")))</f>
        <v/>
      </c>
      <c r="L2323" s="25" t="str">
        <f aca="false">IF(F2323="","",SUMIFS($D$2:$D$3001,$F$2:$F$3001,F2323))</f>
        <v/>
      </c>
      <c r="M2323" s="23" t="str">
        <f aca="false">IF(A2323="","",IF(E2323="","Uncategorized",IF(I2323="Unknown","Unknown category",IF(AND(I2323="Transfer",F2323=""),"Transfer needs ID",IF(AND(F2323&lt;&gt;"",ABS(N(L2323))&gt;0.009),"Unmatched transfer",IF(AND(LEFT(E2323,6)="Rental",K2323="Household"),"Rental row needs property",""))))))</f>
        <v/>
      </c>
    </row>
    <row r="2324" customFormat="false" ht="15" hidden="false" customHeight="false" outlineLevel="0" collapsed="false">
      <c r="A2324" s="21"/>
      <c r="D2324" s="22"/>
      <c r="I2324" s="23" t="str">
        <f aca="false">IF(E2324="","",IFERROR(INDEX(Categories!$A$2:$A$200,MATCH(E2324,Categories!$B$2:$B$200,0)),"Unknown"))</f>
        <v/>
      </c>
      <c r="J2324" s="24" t="str">
        <f aca="false">IF(A2324="","",DATE(YEAR(A2324),MONTH(A2324),1))</f>
        <v/>
      </c>
      <c r="K2324" s="23" t="str">
        <f aca="false">IF(A2324="","",IF(G2324&lt;&gt;"",G2324,IFERROR(INDEX(Accounts!$D$2:$D$40,MATCH(B2324,Accounts!$A$2:$A$40,0)),"Household")))</f>
        <v/>
      </c>
      <c r="L2324" s="25" t="str">
        <f aca="false">IF(F2324="","",SUMIFS($D$2:$D$3001,$F$2:$F$3001,F2324))</f>
        <v/>
      </c>
      <c r="M2324" s="23" t="str">
        <f aca="false">IF(A2324="","",IF(E2324="","Uncategorized",IF(I2324="Unknown","Unknown category",IF(AND(I2324="Transfer",F2324=""),"Transfer needs ID",IF(AND(F2324&lt;&gt;"",ABS(N(L2324))&gt;0.009),"Unmatched transfer",IF(AND(LEFT(E2324,6)="Rental",K2324="Household"),"Rental row needs property",""))))))</f>
        <v/>
      </c>
    </row>
    <row r="2325" customFormat="false" ht="15" hidden="false" customHeight="false" outlineLevel="0" collapsed="false">
      <c r="A2325" s="21"/>
      <c r="D2325" s="22"/>
      <c r="I2325" s="23" t="str">
        <f aca="false">IF(E2325="","",IFERROR(INDEX(Categories!$A$2:$A$200,MATCH(E2325,Categories!$B$2:$B$200,0)),"Unknown"))</f>
        <v/>
      </c>
      <c r="J2325" s="24" t="str">
        <f aca="false">IF(A2325="","",DATE(YEAR(A2325),MONTH(A2325),1))</f>
        <v/>
      </c>
      <c r="K2325" s="23" t="str">
        <f aca="false">IF(A2325="","",IF(G2325&lt;&gt;"",G2325,IFERROR(INDEX(Accounts!$D$2:$D$40,MATCH(B2325,Accounts!$A$2:$A$40,0)),"Household")))</f>
        <v/>
      </c>
      <c r="L2325" s="25" t="str">
        <f aca="false">IF(F2325="","",SUMIFS($D$2:$D$3001,$F$2:$F$3001,F2325))</f>
        <v/>
      </c>
      <c r="M2325" s="23" t="str">
        <f aca="false">IF(A2325="","",IF(E2325="","Uncategorized",IF(I2325="Unknown","Unknown category",IF(AND(I2325="Transfer",F2325=""),"Transfer needs ID",IF(AND(F2325&lt;&gt;"",ABS(N(L2325))&gt;0.009),"Unmatched transfer",IF(AND(LEFT(E2325,6)="Rental",K2325="Household"),"Rental row needs property",""))))))</f>
        <v/>
      </c>
    </row>
    <row r="2326" customFormat="false" ht="15" hidden="false" customHeight="false" outlineLevel="0" collapsed="false">
      <c r="A2326" s="21"/>
      <c r="D2326" s="22"/>
      <c r="I2326" s="23" t="str">
        <f aca="false">IF(E2326="","",IFERROR(INDEX(Categories!$A$2:$A$200,MATCH(E2326,Categories!$B$2:$B$200,0)),"Unknown"))</f>
        <v/>
      </c>
      <c r="J2326" s="24" t="str">
        <f aca="false">IF(A2326="","",DATE(YEAR(A2326),MONTH(A2326),1))</f>
        <v/>
      </c>
      <c r="K2326" s="23" t="str">
        <f aca="false">IF(A2326="","",IF(G2326&lt;&gt;"",G2326,IFERROR(INDEX(Accounts!$D$2:$D$40,MATCH(B2326,Accounts!$A$2:$A$40,0)),"Household")))</f>
        <v/>
      </c>
      <c r="L2326" s="25" t="str">
        <f aca="false">IF(F2326="","",SUMIFS($D$2:$D$3001,$F$2:$F$3001,F2326))</f>
        <v/>
      </c>
      <c r="M2326" s="23" t="str">
        <f aca="false">IF(A2326="","",IF(E2326="","Uncategorized",IF(I2326="Unknown","Unknown category",IF(AND(I2326="Transfer",F2326=""),"Transfer needs ID",IF(AND(F2326&lt;&gt;"",ABS(N(L2326))&gt;0.009),"Unmatched transfer",IF(AND(LEFT(E2326,6)="Rental",K2326="Household"),"Rental row needs property",""))))))</f>
        <v/>
      </c>
    </row>
    <row r="2327" customFormat="false" ht="15" hidden="false" customHeight="false" outlineLevel="0" collapsed="false">
      <c r="A2327" s="21"/>
      <c r="D2327" s="22"/>
      <c r="I2327" s="23" t="str">
        <f aca="false">IF(E2327="","",IFERROR(INDEX(Categories!$A$2:$A$200,MATCH(E2327,Categories!$B$2:$B$200,0)),"Unknown"))</f>
        <v/>
      </c>
      <c r="J2327" s="24" t="str">
        <f aca="false">IF(A2327="","",DATE(YEAR(A2327),MONTH(A2327),1))</f>
        <v/>
      </c>
      <c r="K2327" s="23" t="str">
        <f aca="false">IF(A2327="","",IF(G2327&lt;&gt;"",G2327,IFERROR(INDEX(Accounts!$D$2:$D$40,MATCH(B2327,Accounts!$A$2:$A$40,0)),"Household")))</f>
        <v/>
      </c>
      <c r="L2327" s="25" t="str">
        <f aca="false">IF(F2327="","",SUMIFS($D$2:$D$3001,$F$2:$F$3001,F2327))</f>
        <v/>
      </c>
      <c r="M2327" s="23" t="str">
        <f aca="false">IF(A2327="","",IF(E2327="","Uncategorized",IF(I2327="Unknown","Unknown category",IF(AND(I2327="Transfer",F2327=""),"Transfer needs ID",IF(AND(F2327&lt;&gt;"",ABS(N(L2327))&gt;0.009),"Unmatched transfer",IF(AND(LEFT(E2327,6)="Rental",K2327="Household"),"Rental row needs property",""))))))</f>
        <v/>
      </c>
    </row>
    <row r="2328" customFormat="false" ht="15" hidden="false" customHeight="false" outlineLevel="0" collapsed="false">
      <c r="A2328" s="21"/>
      <c r="D2328" s="22"/>
      <c r="I2328" s="23" t="str">
        <f aca="false">IF(E2328="","",IFERROR(INDEX(Categories!$A$2:$A$200,MATCH(E2328,Categories!$B$2:$B$200,0)),"Unknown"))</f>
        <v/>
      </c>
      <c r="J2328" s="24" t="str">
        <f aca="false">IF(A2328="","",DATE(YEAR(A2328),MONTH(A2328),1))</f>
        <v/>
      </c>
      <c r="K2328" s="23" t="str">
        <f aca="false">IF(A2328="","",IF(G2328&lt;&gt;"",G2328,IFERROR(INDEX(Accounts!$D$2:$D$40,MATCH(B2328,Accounts!$A$2:$A$40,0)),"Household")))</f>
        <v/>
      </c>
      <c r="L2328" s="25" t="str">
        <f aca="false">IF(F2328="","",SUMIFS($D$2:$D$3001,$F$2:$F$3001,F2328))</f>
        <v/>
      </c>
      <c r="M2328" s="23" t="str">
        <f aca="false">IF(A2328="","",IF(E2328="","Uncategorized",IF(I2328="Unknown","Unknown category",IF(AND(I2328="Transfer",F2328=""),"Transfer needs ID",IF(AND(F2328&lt;&gt;"",ABS(N(L2328))&gt;0.009),"Unmatched transfer",IF(AND(LEFT(E2328,6)="Rental",K2328="Household"),"Rental row needs property",""))))))</f>
        <v/>
      </c>
    </row>
    <row r="2329" customFormat="false" ht="15" hidden="false" customHeight="false" outlineLevel="0" collapsed="false">
      <c r="A2329" s="21"/>
      <c r="D2329" s="22"/>
      <c r="I2329" s="23" t="str">
        <f aca="false">IF(E2329="","",IFERROR(INDEX(Categories!$A$2:$A$200,MATCH(E2329,Categories!$B$2:$B$200,0)),"Unknown"))</f>
        <v/>
      </c>
      <c r="J2329" s="24" t="str">
        <f aca="false">IF(A2329="","",DATE(YEAR(A2329),MONTH(A2329),1))</f>
        <v/>
      </c>
      <c r="K2329" s="23" t="str">
        <f aca="false">IF(A2329="","",IF(G2329&lt;&gt;"",G2329,IFERROR(INDEX(Accounts!$D$2:$D$40,MATCH(B2329,Accounts!$A$2:$A$40,0)),"Household")))</f>
        <v/>
      </c>
      <c r="L2329" s="25" t="str">
        <f aca="false">IF(F2329="","",SUMIFS($D$2:$D$3001,$F$2:$F$3001,F2329))</f>
        <v/>
      </c>
      <c r="M2329" s="23" t="str">
        <f aca="false">IF(A2329="","",IF(E2329="","Uncategorized",IF(I2329="Unknown","Unknown category",IF(AND(I2329="Transfer",F2329=""),"Transfer needs ID",IF(AND(F2329&lt;&gt;"",ABS(N(L2329))&gt;0.009),"Unmatched transfer",IF(AND(LEFT(E2329,6)="Rental",K2329="Household"),"Rental row needs property",""))))))</f>
        <v/>
      </c>
    </row>
    <row r="2330" customFormat="false" ht="15" hidden="false" customHeight="false" outlineLevel="0" collapsed="false">
      <c r="A2330" s="21"/>
      <c r="D2330" s="22"/>
      <c r="I2330" s="23" t="str">
        <f aca="false">IF(E2330="","",IFERROR(INDEX(Categories!$A$2:$A$200,MATCH(E2330,Categories!$B$2:$B$200,0)),"Unknown"))</f>
        <v/>
      </c>
      <c r="J2330" s="24" t="str">
        <f aca="false">IF(A2330="","",DATE(YEAR(A2330),MONTH(A2330),1))</f>
        <v/>
      </c>
      <c r="K2330" s="23" t="str">
        <f aca="false">IF(A2330="","",IF(G2330&lt;&gt;"",G2330,IFERROR(INDEX(Accounts!$D$2:$D$40,MATCH(B2330,Accounts!$A$2:$A$40,0)),"Household")))</f>
        <v/>
      </c>
      <c r="L2330" s="25" t="str">
        <f aca="false">IF(F2330="","",SUMIFS($D$2:$D$3001,$F$2:$F$3001,F2330))</f>
        <v/>
      </c>
      <c r="M2330" s="23" t="str">
        <f aca="false">IF(A2330="","",IF(E2330="","Uncategorized",IF(I2330="Unknown","Unknown category",IF(AND(I2330="Transfer",F2330=""),"Transfer needs ID",IF(AND(F2330&lt;&gt;"",ABS(N(L2330))&gt;0.009),"Unmatched transfer",IF(AND(LEFT(E2330,6)="Rental",K2330="Household"),"Rental row needs property",""))))))</f>
        <v/>
      </c>
    </row>
    <row r="2331" customFormat="false" ht="15" hidden="false" customHeight="false" outlineLevel="0" collapsed="false">
      <c r="A2331" s="21"/>
      <c r="D2331" s="22"/>
      <c r="I2331" s="23" t="str">
        <f aca="false">IF(E2331="","",IFERROR(INDEX(Categories!$A$2:$A$200,MATCH(E2331,Categories!$B$2:$B$200,0)),"Unknown"))</f>
        <v/>
      </c>
      <c r="J2331" s="24" t="str">
        <f aca="false">IF(A2331="","",DATE(YEAR(A2331),MONTH(A2331),1))</f>
        <v/>
      </c>
      <c r="K2331" s="23" t="str">
        <f aca="false">IF(A2331="","",IF(G2331&lt;&gt;"",G2331,IFERROR(INDEX(Accounts!$D$2:$D$40,MATCH(B2331,Accounts!$A$2:$A$40,0)),"Household")))</f>
        <v/>
      </c>
      <c r="L2331" s="25" t="str">
        <f aca="false">IF(F2331="","",SUMIFS($D$2:$D$3001,$F$2:$F$3001,F2331))</f>
        <v/>
      </c>
      <c r="M2331" s="23" t="str">
        <f aca="false">IF(A2331="","",IF(E2331="","Uncategorized",IF(I2331="Unknown","Unknown category",IF(AND(I2331="Transfer",F2331=""),"Transfer needs ID",IF(AND(F2331&lt;&gt;"",ABS(N(L2331))&gt;0.009),"Unmatched transfer",IF(AND(LEFT(E2331,6)="Rental",K2331="Household"),"Rental row needs property",""))))))</f>
        <v/>
      </c>
    </row>
    <row r="2332" customFormat="false" ht="15" hidden="false" customHeight="false" outlineLevel="0" collapsed="false">
      <c r="A2332" s="21"/>
      <c r="D2332" s="22"/>
      <c r="I2332" s="23" t="str">
        <f aca="false">IF(E2332="","",IFERROR(INDEX(Categories!$A$2:$A$200,MATCH(E2332,Categories!$B$2:$B$200,0)),"Unknown"))</f>
        <v/>
      </c>
      <c r="J2332" s="24" t="str">
        <f aca="false">IF(A2332="","",DATE(YEAR(A2332),MONTH(A2332),1))</f>
        <v/>
      </c>
      <c r="K2332" s="23" t="str">
        <f aca="false">IF(A2332="","",IF(G2332&lt;&gt;"",G2332,IFERROR(INDEX(Accounts!$D$2:$D$40,MATCH(B2332,Accounts!$A$2:$A$40,0)),"Household")))</f>
        <v/>
      </c>
      <c r="L2332" s="25" t="str">
        <f aca="false">IF(F2332="","",SUMIFS($D$2:$D$3001,$F$2:$F$3001,F2332))</f>
        <v/>
      </c>
      <c r="M2332" s="23" t="str">
        <f aca="false">IF(A2332="","",IF(E2332="","Uncategorized",IF(I2332="Unknown","Unknown category",IF(AND(I2332="Transfer",F2332=""),"Transfer needs ID",IF(AND(F2332&lt;&gt;"",ABS(N(L2332))&gt;0.009),"Unmatched transfer",IF(AND(LEFT(E2332,6)="Rental",K2332="Household"),"Rental row needs property",""))))))</f>
        <v/>
      </c>
    </row>
    <row r="2333" customFormat="false" ht="15" hidden="false" customHeight="false" outlineLevel="0" collapsed="false">
      <c r="A2333" s="21"/>
      <c r="D2333" s="22"/>
      <c r="I2333" s="23" t="str">
        <f aca="false">IF(E2333="","",IFERROR(INDEX(Categories!$A$2:$A$200,MATCH(E2333,Categories!$B$2:$B$200,0)),"Unknown"))</f>
        <v/>
      </c>
      <c r="J2333" s="24" t="str">
        <f aca="false">IF(A2333="","",DATE(YEAR(A2333),MONTH(A2333),1))</f>
        <v/>
      </c>
      <c r="K2333" s="23" t="str">
        <f aca="false">IF(A2333="","",IF(G2333&lt;&gt;"",G2333,IFERROR(INDEX(Accounts!$D$2:$D$40,MATCH(B2333,Accounts!$A$2:$A$40,0)),"Household")))</f>
        <v/>
      </c>
      <c r="L2333" s="25" t="str">
        <f aca="false">IF(F2333="","",SUMIFS($D$2:$D$3001,$F$2:$F$3001,F2333))</f>
        <v/>
      </c>
      <c r="M2333" s="23" t="str">
        <f aca="false">IF(A2333="","",IF(E2333="","Uncategorized",IF(I2333="Unknown","Unknown category",IF(AND(I2333="Transfer",F2333=""),"Transfer needs ID",IF(AND(F2333&lt;&gt;"",ABS(N(L2333))&gt;0.009),"Unmatched transfer",IF(AND(LEFT(E2333,6)="Rental",K2333="Household"),"Rental row needs property",""))))))</f>
        <v/>
      </c>
    </row>
    <row r="2334" customFormat="false" ht="15" hidden="false" customHeight="false" outlineLevel="0" collapsed="false">
      <c r="A2334" s="21"/>
      <c r="D2334" s="22"/>
      <c r="I2334" s="23" t="str">
        <f aca="false">IF(E2334="","",IFERROR(INDEX(Categories!$A$2:$A$200,MATCH(E2334,Categories!$B$2:$B$200,0)),"Unknown"))</f>
        <v/>
      </c>
      <c r="J2334" s="24" t="str">
        <f aca="false">IF(A2334="","",DATE(YEAR(A2334),MONTH(A2334),1))</f>
        <v/>
      </c>
      <c r="K2334" s="23" t="str">
        <f aca="false">IF(A2334="","",IF(G2334&lt;&gt;"",G2334,IFERROR(INDEX(Accounts!$D$2:$D$40,MATCH(B2334,Accounts!$A$2:$A$40,0)),"Household")))</f>
        <v/>
      </c>
      <c r="L2334" s="25" t="str">
        <f aca="false">IF(F2334="","",SUMIFS($D$2:$D$3001,$F$2:$F$3001,F2334))</f>
        <v/>
      </c>
      <c r="M2334" s="23" t="str">
        <f aca="false">IF(A2334="","",IF(E2334="","Uncategorized",IF(I2334="Unknown","Unknown category",IF(AND(I2334="Transfer",F2334=""),"Transfer needs ID",IF(AND(F2334&lt;&gt;"",ABS(N(L2334))&gt;0.009),"Unmatched transfer",IF(AND(LEFT(E2334,6)="Rental",K2334="Household"),"Rental row needs property",""))))))</f>
        <v/>
      </c>
    </row>
    <row r="2335" customFormat="false" ht="15" hidden="false" customHeight="false" outlineLevel="0" collapsed="false">
      <c r="A2335" s="21"/>
      <c r="D2335" s="22"/>
      <c r="I2335" s="23" t="str">
        <f aca="false">IF(E2335="","",IFERROR(INDEX(Categories!$A$2:$A$200,MATCH(E2335,Categories!$B$2:$B$200,0)),"Unknown"))</f>
        <v/>
      </c>
      <c r="J2335" s="24" t="str">
        <f aca="false">IF(A2335="","",DATE(YEAR(A2335),MONTH(A2335),1))</f>
        <v/>
      </c>
      <c r="K2335" s="23" t="str">
        <f aca="false">IF(A2335="","",IF(G2335&lt;&gt;"",G2335,IFERROR(INDEX(Accounts!$D$2:$D$40,MATCH(B2335,Accounts!$A$2:$A$40,0)),"Household")))</f>
        <v/>
      </c>
      <c r="L2335" s="25" t="str">
        <f aca="false">IF(F2335="","",SUMIFS($D$2:$D$3001,$F$2:$F$3001,F2335))</f>
        <v/>
      </c>
      <c r="M2335" s="23" t="str">
        <f aca="false">IF(A2335="","",IF(E2335="","Uncategorized",IF(I2335="Unknown","Unknown category",IF(AND(I2335="Transfer",F2335=""),"Transfer needs ID",IF(AND(F2335&lt;&gt;"",ABS(N(L2335))&gt;0.009),"Unmatched transfer",IF(AND(LEFT(E2335,6)="Rental",K2335="Household"),"Rental row needs property",""))))))</f>
        <v/>
      </c>
    </row>
    <row r="2336" customFormat="false" ht="15" hidden="false" customHeight="false" outlineLevel="0" collapsed="false">
      <c r="A2336" s="21"/>
      <c r="D2336" s="22"/>
      <c r="I2336" s="23" t="str">
        <f aca="false">IF(E2336="","",IFERROR(INDEX(Categories!$A$2:$A$200,MATCH(E2336,Categories!$B$2:$B$200,0)),"Unknown"))</f>
        <v/>
      </c>
      <c r="J2336" s="24" t="str">
        <f aca="false">IF(A2336="","",DATE(YEAR(A2336),MONTH(A2336),1))</f>
        <v/>
      </c>
      <c r="K2336" s="23" t="str">
        <f aca="false">IF(A2336="","",IF(G2336&lt;&gt;"",G2336,IFERROR(INDEX(Accounts!$D$2:$D$40,MATCH(B2336,Accounts!$A$2:$A$40,0)),"Household")))</f>
        <v/>
      </c>
      <c r="L2336" s="25" t="str">
        <f aca="false">IF(F2336="","",SUMIFS($D$2:$D$3001,$F$2:$F$3001,F2336))</f>
        <v/>
      </c>
      <c r="M2336" s="23" t="str">
        <f aca="false">IF(A2336="","",IF(E2336="","Uncategorized",IF(I2336="Unknown","Unknown category",IF(AND(I2336="Transfer",F2336=""),"Transfer needs ID",IF(AND(F2336&lt;&gt;"",ABS(N(L2336))&gt;0.009),"Unmatched transfer",IF(AND(LEFT(E2336,6)="Rental",K2336="Household"),"Rental row needs property",""))))))</f>
        <v/>
      </c>
    </row>
    <row r="2337" customFormat="false" ht="15" hidden="false" customHeight="false" outlineLevel="0" collapsed="false">
      <c r="A2337" s="21"/>
      <c r="D2337" s="22"/>
      <c r="I2337" s="23" t="str">
        <f aca="false">IF(E2337="","",IFERROR(INDEX(Categories!$A$2:$A$200,MATCH(E2337,Categories!$B$2:$B$200,0)),"Unknown"))</f>
        <v/>
      </c>
      <c r="J2337" s="24" t="str">
        <f aca="false">IF(A2337="","",DATE(YEAR(A2337),MONTH(A2337),1))</f>
        <v/>
      </c>
      <c r="K2337" s="23" t="str">
        <f aca="false">IF(A2337="","",IF(G2337&lt;&gt;"",G2337,IFERROR(INDEX(Accounts!$D$2:$D$40,MATCH(B2337,Accounts!$A$2:$A$40,0)),"Household")))</f>
        <v/>
      </c>
      <c r="L2337" s="25" t="str">
        <f aca="false">IF(F2337="","",SUMIFS($D$2:$D$3001,$F$2:$F$3001,F2337))</f>
        <v/>
      </c>
      <c r="M2337" s="23" t="str">
        <f aca="false">IF(A2337="","",IF(E2337="","Uncategorized",IF(I2337="Unknown","Unknown category",IF(AND(I2337="Transfer",F2337=""),"Transfer needs ID",IF(AND(F2337&lt;&gt;"",ABS(N(L2337))&gt;0.009),"Unmatched transfer",IF(AND(LEFT(E2337,6)="Rental",K2337="Household"),"Rental row needs property",""))))))</f>
        <v/>
      </c>
    </row>
    <row r="2338" customFormat="false" ht="15" hidden="false" customHeight="false" outlineLevel="0" collapsed="false">
      <c r="A2338" s="21"/>
      <c r="D2338" s="22"/>
      <c r="I2338" s="23" t="str">
        <f aca="false">IF(E2338="","",IFERROR(INDEX(Categories!$A$2:$A$200,MATCH(E2338,Categories!$B$2:$B$200,0)),"Unknown"))</f>
        <v/>
      </c>
      <c r="J2338" s="24" t="str">
        <f aca="false">IF(A2338="","",DATE(YEAR(A2338),MONTH(A2338),1))</f>
        <v/>
      </c>
      <c r="K2338" s="23" t="str">
        <f aca="false">IF(A2338="","",IF(G2338&lt;&gt;"",G2338,IFERROR(INDEX(Accounts!$D$2:$D$40,MATCH(B2338,Accounts!$A$2:$A$40,0)),"Household")))</f>
        <v/>
      </c>
      <c r="L2338" s="25" t="str">
        <f aca="false">IF(F2338="","",SUMIFS($D$2:$D$3001,$F$2:$F$3001,F2338))</f>
        <v/>
      </c>
      <c r="M2338" s="23" t="str">
        <f aca="false">IF(A2338="","",IF(E2338="","Uncategorized",IF(I2338="Unknown","Unknown category",IF(AND(I2338="Transfer",F2338=""),"Transfer needs ID",IF(AND(F2338&lt;&gt;"",ABS(N(L2338))&gt;0.009),"Unmatched transfer",IF(AND(LEFT(E2338,6)="Rental",K2338="Household"),"Rental row needs property",""))))))</f>
        <v/>
      </c>
    </row>
    <row r="2339" customFormat="false" ht="15" hidden="false" customHeight="false" outlineLevel="0" collapsed="false">
      <c r="A2339" s="21"/>
      <c r="D2339" s="22"/>
      <c r="I2339" s="23" t="str">
        <f aca="false">IF(E2339="","",IFERROR(INDEX(Categories!$A$2:$A$200,MATCH(E2339,Categories!$B$2:$B$200,0)),"Unknown"))</f>
        <v/>
      </c>
      <c r="J2339" s="24" t="str">
        <f aca="false">IF(A2339="","",DATE(YEAR(A2339),MONTH(A2339),1))</f>
        <v/>
      </c>
      <c r="K2339" s="23" t="str">
        <f aca="false">IF(A2339="","",IF(G2339&lt;&gt;"",G2339,IFERROR(INDEX(Accounts!$D$2:$D$40,MATCH(B2339,Accounts!$A$2:$A$40,0)),"Household")))</f>
        <v/>
      </c>
      <c r="L2339" s="25" t="str">
        <f aca="false">IF(F2339="","",SUMIFS($D$2:$D$3001,$F$2:$F$3001,F2339))</f>
        <v/>
      </c>
      <c r="M2339" s="23" t="str">
        <f aca="false">IF(A2339="","",IF(E2339="","Uncategorized",IF(I2339="Unknown","Unknown category",IF(AND(I2339="Transfer",F2339=""),"Transfer needs ID",IF(AND(F2339&lt;&gt;"",ABS(N(L2339))&gt;0.009),"Unmatched transfer",IF(AND(LEFT(E2339,6)="Rental",K2339="Household"),"Rental row needs property",""))))))</f>
        <v/>
      </c>
    </row>
    <row r="2340" customFormat="false" ht="15" hidden="false" customHeight="false" outlineLevel="0" collapsed="false">
      <c r="A2340" s="21"/>
      <c r="D2340" s="22"/>
      <c r="I2340" s="23" t="str">
        <f aca="false">IF(E2340="","",IFERROR(INDEX(Categories!$A$2:$A$200,MATCH(E2340,Categories!$B$2:$B$200,0)),"Unknown"))</f>
        <v/>
      </c>
      <c r="J2340" s="24" t="str">
        <f aca="false">IF(A2340="","",DATE(YEAR(A2340),MONTH(A2340),1))</f>
        <v/>
      </c>
      <c r="K2340" s="23" t="str">
        <f aca="false">IF(A2340="","",IF(G2340&lt;&gt;"",G2340,IFERROR(INDEX(Accounts!$D$2:$D$40,MATCH(B2340,Accounts!$A$2:$A$40,0)),"Household")))</f>
        <v/>
      </c>
      <c r="L2340" s="25" t="str">
        <f aca="false">IF(F2340="","",SUMIFS($D$2:$D$3001,$F$2:$F$3001,F2340))</f>
        <v/>
      </c>
      <c r="M2340" s="23" t="str">
        <f aca="false">IF(A2340="","",IF(E2340="","Uncategorized",IF(I2340="Unknown","Unknown category",IF(AND(I2340="Transfer",F2340=""),"Transfer needs ID",IF(AND(F2340&lt;&gt;"",ABS(N(L2340))&gt;0.009),"Unmatched transfer",IF(AND(LEFT(E2340,6)="Rental",K2340="Household"),"Rental row needs property",""))))))</f>
        <v/>
      </c>
    </row>
    <row r="2341" customFormat="false" ht="15" hidden="false" customHeight="false" outlineLevel="0" collapsed="false">
      <c r="A2341" s="21"/>
      <c r="D2341" s="22"/>
      <c r="I2341" s="23" t="str">
        <f aca="false">IF(E2341="","",IFERROR(INDEX(Categories!$A$2:$A$200,MATCH(E2341,Categories!$B$2:$B$200,0)),"Unknown"))</f>
        <v/>
      </c>
      <c r="J2341" s="24" t="str">
        <f aca="false">IF(A2341="","",DATE(YEAR(A2341),MONTH(A2341),1))</f>
        <v/>
      </c>
      <c r="K2341" s="23" t="str">
        <f aca="false">IF(A2341="","",IF(G2341&lt;&gt;"",G2341,IFERROR(INDEX(Accounts!$D$2:$D$40,MATCH(B2341,Accounts!$A$2:$A$40,0)),"Household")))</f>
        <v/>
      </c>
      <c r="L2341" s="25" t="str">
        <f aca="false">IF(F2341="","",SUMIFS($D$2:$D$3001,$F$2:$F$3001,F2341))</f>
        <v/>
      </c>
      <c r="M2341" s="23" t="str">
        <f aca="false">IF(A2341="","",IF(E2341="","Uncategorized",IF(I2341="Unknown","Unknown category",IF(AND(I2341="Transfer",F2341=""),"Transfer needs ID",IF(AND(F2341&lt;&gt;"",ABS(N(L2341))&gt;0.009),"Unmatched transfer",IF(AND(LEFT(E2341,6)="Rental",K2341="Household"),"Rental row needs property",""))))))</f>
        <v/>
      </c>
    </row>
    <row r="2342" customFormat="false" ht="15" hidden="false" customHeight="false" outlineLevel="0" collapsed="false">
      <c r="A2342" s="21"/>
      <c r="D2342" s="22"/>
      <c r="I2342" s="23" t="str">
        <f aca="false">IF(E2342="","",IFERROR(INDEX(Categories!$A$2:$A$200,MATCH(E2342,Categories!$B$2:$B$200,0)),"Unknown"))</f>
        <v/>
      </c>
      <c r="J2342" s="24" t="str">
        <f aca="false">IF(A2342="","",DATE(YEAR(A2342),MONTH(A2342),1))</f>
        <v/>
      </c>
      <c r="K2342" s="23" t="str">
        <f aca="false">IF(A2342="","",IF(G2342&lt;&gt;"",G2342,IFERROR(INDEX(Accounts!$D$2:$D$40,MATCH(B2342,Accounts!$A$2:$A$40,0)),"Household")))</f>
        <v/>
      </c>
      <c r="L2342" s="25" t="str">
        <f aca="false">IF(F2342="","",SUMIFS($D$2:$D$3001,$F$2:$F$3001,F2342))</f>
        <v/>
      </c>
      <c r="M2342" s="23" t="str">
        <f aca="false">IF(A2342="","",IF(E2342="","Uncategorized",IF(I2342="Unknown","Unknown category",IF(AND(I2342="Transfer",F2342=""),"Transfer needs ID",IF(AND(F2342&lt;&gt;"",ABS(N(L2342))&gt;0.009),"Unmatched transfer",IF(AND(LEFT(E2342,6)="Rental",K2342="Household"),"Rental row needs property",""))))))</f>
        <v/>
      </c>
    </row>
    <row r="2343" customFormat="false" ht="15" hidden="false" customHeight="false" outlineLevel="0" collapsed="false">
      <c r="A2343" s="21"/>
      <c r="D2343" s="22"/>
      <c r="I2343" s="23" t="str">
        <f aca="false">IF(E2343="","",IFERROR(INDEX(Categories!$A$2:$A$200,MATCH(E2343,Categories!$B$2:$B$200,0)),"Unknown"))</f>
        <v/>
      </c>
      <c r="J2343" s="24" t="str">
        <f aca="false">IF(A2343="","",DATE(YEAR(A2343),MONTH(A2343),1))</f>
        <v/>
      </c>
      <c r="K2343" s="23" t="str">
        <f aca="false">IF(A2343="","",IF(G2343&lt;&gt;"",G2343,IFERROR(INDEX(Accounts!$D$2:$D$40,MATCH(B2343,Accounts!$A$2:$A$40,0)),"Household")))</f>
        <v/>
      </c>
      <c r="L2343" s="25" t="str">
        <f aca="false">IF(F2343="","",SUMIFS($D$2:$D$3001,$F$2:$F$3001,F2343))</f>
        <v/>
      </c>
      <c r="M2343" s="23" t="str">
        <f aca="false">IF(A2343="","",IF(E2343="","Uncategorized",IF(I2343="Unknown","Unknown category",IF(AND(I2343="Transfer",F2343=""),"Transfer needs ID",IF(AND(F2343&lt;&gt;"",ABS(N(L2343))&gt;0.009),"Unmatched transfer",IF(AND(LEFT(E2343,6)="Rental",K2343="Household"),"Rental row needs property",""))))))</f>
        <v/>
      </c>
    </row>
    <row r="2344" customFormat="false" ht="15" hidden="false" customHeight="false" outlineLevel="0" collapsed="false">
      <c r="A2344" s="21"/>
      <c r="D2344" s="22"/>
      <c r="I2344" s="23" t="str">
        <f aca="false">IF(E2344="","",IFERROR(INDEX(Categories!$A$2:$A$200,MATCH(E2344,Categories!$B$2:$B$200,0)),"Unknown"))</f>
        <v/>
      </c>
      <c r="J2344" s="24" t="str">
        <f aca="false">IF(A2344="","",DATE(YEAR(A2344),MONTH(A2344),1))</f>
        <v/>
      </c>
      <c r="K2344" s="23" t="str">
        <f aca="false">IF(A2344="","",IF(G2344&lt;&gt;"",G2344,IFERROR(INDEX(Accounts!$D$2:$D$40,MATCH(B2344,Accounts!$A$2:$A$40,0)),"Household")))</f>
        <v/>
      </c>
      <c r="L2344" s="25" t="str">
        <f aca="false">IF(F2344="","",SUMIFS($D$2:$D$3001,$F$2:$F$3001,F2344))</f>
        <v/>
      </c>
      <c r="M2344" s="23" t="str">
        <f aca="false">IF(A2344="","",IF(E2344="","Uncategorized",IF(I2344="Unknown","Unknown category",IF(AND(I2344="Transfer",F2344=""),"Transfer needs ID",IF(AND(F2344&lt;&gt;"",ABS(N(L2344))&gt;0.009),"Unmatched transfer",IF(AND(LEFT(E2344,6)="Rental",K2344="Household"),"Rental row needs property",""))))))</f>
        <v/>
      </c>
    </row>
    <row r="2345" customFormat="false" ht="15" hidden="false" customHeight="false" outlineLevel="0" collapsed="false">
      <c r="A2345" s="21"/>
      <c r="D2345" s="22"/>
      <c r="I2345" s="23" t="str">
        <f aca="false">IF(E2345="","",IFERROR(INDEX(Categories!$A$2:$A$200,MATCH(E2345,Categories!$B$2:$B$200,0)),"Unknown"))</f>
        <v/>
      </c>
      <c r="J2345" s="24" t="str">
        <f aca="false">IF(A2345="","",DATE(YEAR(A2345),MONTH(A2345),1))</f>
        <v/>
      </c>
      <c r="K2345" s="23" t="str">
        <f aca="false">IF(A2345="","",IF(G2345&lt;&gt;"",G2345,IFERROR(INDEX(Accounts!$D$2:$D$40,MATCH(B2345,Accounts!$A$2:$A$40,0)),"Household")))</f>
        <v/>
      </c>
      <c r="L2345" s="25" t="str">
        <f aca="false">IF(F2345="","",SUMIFS($D$2:$D$3001,$F$2:$F$3001,F2345))</f>
        <v/>
      </c>
      <c r="M2345" s="23" t="str">
        <f aca="false">IF(A2345="","",IF(E2345="","Uncategorized",IF(I2345="Unknown","Unknown category",IF(AND(I2345="Transfer",F2345=""),"Transfer needs ID",IF(AND(F2345&lt;&gt;"",ABS(N(L2345))&gt;0.009),"Unmatched transfer",IF(AND(LEFT(E2345,6)="Rental",K2345="Household"),"Rental row needs property",""))))))</f>
        <v/>
      </c>
    </row>
    <row r="2346" customFormat="false" ht="15" hidden="false" customHeight="false" outlineLevel="0" collapsed="false">
      <c r="A2346" s="21"/>
      <c r="D2346" s="22"/>
      <c r="I2346" s="23" t="str">
        <f aca="false">IF(E2346="","",IFERROR(INDEX(Categories!$A$2:$A$200,MATCH(E2346,Categories!$B$2:$B$200,0)),"Unknown"))</f>
        <v/>
      </c>
      <c r="J2346" s="24" t="str">
        <f aca="false">IF(A2346="","",DATE(YEAR(A2346),MONTH(A2346),1))</f>
        <v/>
      </c>
      <c r="K2346" s="23" t="str">
        <f aca="false">IF(A2346="","",IF(G2346&lt;&gt;"",G2346,IFERROR(INDEX(Accounts!$D$2:$D$40,MATCH(B2346,Accounts!$A$2:$A$40,0)),"Household")))</f>
        <v/>
      </c>
      <c r="L2346" s="25" t="str">
        <f aca="false">IF(F2346="","",SUMIFS($D$2:$D$3001,$F$2:$F$3001,F2346))</f>
        <v/>
      </c>
      <c r="M2346" s="23" t="str">
        <f aca="false">IF(A2346="","",IF(E2346="","Uncategorized",IF(I2346="Unknown","Unknown category",IF(AND(I2346="Transfer",F2346=""),"Transfer needs ID",IF(AND(F2346&lt;&gt;"",ABS(N(L2346))&gt;0.009),"Unmatched transfer",IF(AND(LEFT(E2346,6)="Rental",K2346="Household"),"Rental row needs property",""))))))</f>
        <v/>
      </c>
    </row>
    <row r="2347" customFormat="false" ht="15" hidden="false" customHeight="false" outlineLevel="0" collapsed="false">
      <c r="A2347" s="21"/>
      <c r="D2347" s="22"/>
      <c r="I2347" s="23" t="str">
        <f aca="false">IF(E2347="","",IFERROR(INDEX(Categories!$A$2:$A$200,MATCH(E2347,Categories!$B$2:$B$200,0)),"Unknown"))</f>
        <v/>
      </c>
      <c r="J2347" s="24" t="str">
        <f aca="false">IF(A2347="","",DATE(YEAR(A2347),MONTH(A2347),1))</f>
        <v/>
      </c>
      <c r="K2347" s="23" t="str">
        <f aca="false">IF(A2347="","",IF(G2347&lt;&gt;"",G2347,IFERROR(INDEX(Accounts!$D$2:$D$40,MATCH(B2347,Accounts!$A$2:$A$40,0)),"Household")))</f>
        <v/>
      </c>
      <c r="L2347" s="25" t="str">
        <f aca="false">IF(F2347="","",SUMIFS($D$2:$D$3001,$F$2:$F$3001,F2347))</f>
        <v/>
      </c>
      <c r="M2347" s="23" t="str">
        <f aca="false">IF(A2347="","",IF(E2347="","Uncategorized",IF(I2347="Unknown","Unknown category",IF(AND(I2347="Transfer",F2347=""),"Transfer needs ID",IF(AND(F2347&lt;&gt;"",ABS(N(L2347))&gt;0.009),"Unmatched transfer",IF(AND(LEFT(E2347,6)="Rental",K2347="Household"),"Rental row needs property",""))))))</f>
        <v/>
      </c>
    </row>
    <row r="2348" customFormat="false" ht="15" hidden="false" customHeight="false" outlineLevel="0" collapsed="false">
      <c r="A2348" s="21"/>
      <c r="D2348" s="22"/>
      <c r="I2348" s="23" t="str">
        <f aca="false">IF(E2348="","",IFERROR(INDEX(Categories!$A$2:$A$200,MATCH(E2348,Categories!$B$2:$B$200,0)),"Unknown"))</f>
        <v/>
      </c>
      <c r="J2348" s="24" t="str">
        <f aca="false">IF(A2348="","",DATE(YEAR(A2348),MONTH(A2348),1))</f>
        <v/>
      </c>
      <c r="K2348" s="23" t="str">
        <f aca="false">IF(A2348="","",IF(G2348&lt;&gt;"",G2348,IFERROR(INDEX(Accounts!$D$2:$D$40,MATCH(B2348,Accounts!$A$2:$A$40,0)),"Household")))</f>
        <v/>
      </c>
      <c r="L2348" s="25" t="str">
        <f aca="false">IF(F2348="","",SUMIFS($D$2:$D$3001,$F$2:$F$3001,F2348))</f>
        <v/>
      </c>
      <c r="M2348" s="23" t="str">
        <f aca="false">IF(A2348="","",IF(E2348="","Uncategorized",IF(I2348="Unknown","Unknown category",IF(AND(I2348="Transfer",F2348=""),"Transfer needs ID",IF(AND(F2348&lt;&gt;"",ABS(N(L2348))&gt;0.009),"Unmatched transfer",IF(AND(LEFT(E2348,6)="Rental",K2348="Household"),"Rental row needs property",""))))))</f>
        <v/>
      </c>
    </row>
    <row r="2349" customFormat="false" ht="15" hidden="false" customHeight="false" outlineLevel="0" collapsed="false">
      <c r="A2349" s="21"/>
      <c r="D2349" s="22"/>
      <c r="I2349" s="23" t="str">
        <f aca="false">IF(E2349="","",IFERROR(INDEX(Categories!$A$2:$A$200,MATCH(E2349,Categories!$B$2:$B$200,0)),"Unknown"))</f>
        <v/>
      </c>
      <c r="J2349" s="24" t="str">
        <f aca="false">IF(A2349="","",DATE(YEAR(A2349),MONTH(A2349),1))</f>
        <v/>
      </c>
      <c r="K2349" s="23" t="str">
        <f aca="false">IF(A2349="","",IF(G2349&lt;&gt;"",G2349,IFERROR(INDEX(Accounts!$D$2:$D$40,MATCH(B2349,Accounts!$A$2:$A$40,0)),"Household")))</f>
        <v/>
      </c>
      <c r="L2349" s="25" t="str">
        <f aca="false">IF(F2349="","",SUMIFS($D$2:$D$3001,$F$2:$F$3001,F2349))</f>
        <v/>
      </c>
      <c r="M2349" s="23" t="str">
        <f aca="false">IF(A2349="","",IF(E2349="","Uncategorized",IF(I2349="Unknown","Unknown category",IF(AND(I2349="Transfer",F2349=""),"Transfer needs ID",IF(AND(F2349&lt;&gt;"",ABS(N(L2349))&gt;0.009),"Unmatched transfer",IF(AND(LEFT(E2349,6)="Rental",K2349="Household"),"Rental row needs property",""))))))</f>
        <v/>
      </c>
    </row>
    <row r="2350" customFormat="false" ht="15" hidden="false" customHeight="false" outlineLevel="0" collapsed="false">
      <c r="A2350" s="21"/>
      <c r="D2350" s="22"/>
      <c r="I2350" s="23" t="str">
        <f aca="false">IF(E2350="","",IFERROR(INDEX(Categories!$A$2:$A$200,MATCH(E2350,Categories!$B$2:$B$200,0)),"Unknown"))</f>
        <v/>
      </c>
      <c r="J2350" s="24" t="str">
        <f aca="false">IF(A2350="","",DATE(YEAR(A2350),MONTH(A2350),1))</f>
        <v/>
      </c>
      <c r="K2350" s="23" t="str">
        <f aca="false">IF(A2350="","",IF(G2350&lt;&gt;"",G2350,IFERROR(INDEX(Accounts!$D$2:$D$40,MATCH(B2350,Accounts!$A$2:$A$40,0)),"Household")))</f>
        <v/>
      </c>
      <c r="L2350" s="25" t="str">
        <f aca="false">IF(F2350="","",SUMIFS($D$2:$D$3001,$F$2:$F$3001,F2350))</f>
        <v/>
      </c>
      <c r="M2350" s="23" t="str">
        <f aca="false">IF(A2350="","",IF(E2350="","Uncategorized",IF(I2350="Unknown","Unknown category",IF(AND(I2350="Transfer",F2350=""),"Transfer needs ID",IF(AND(F2350&lt;&gt;"",ABS(N(L2350))&gt;0.009),"Unmatched transfer",IF(AND(LEFT(E2350,6)="Rental",K2350="Household"),"Rental row needs property",""))))))</f>
        <v/>
      </c>
    </row>
    <row r="2351" customFormat="false" ht="15" hidden="false" customHeight="false" outlineLevel="0" collapsed="false">
      <c r="A2351" s="21"/>
      <c r="D2351" s="22"/>
      <c r="I2351" s="23" t="str">
        <f aca="false">IF(E2351="","",IFERROR(INDEX(Categories!$A$2:$A$200,MATCH(E2351,Categories!$B$2:$B$200,0)),"Unknown"))</f>
        <v/>
      </c>
      <c r="J2351" s="24" t="str">
        <f aca="false">IF(A2351="","",DATE(YEAR(A2351),MONTH(A2351),1))</f>
        <v/>
      </c>
      <c r="K2351" s="23" t="str">
        <f aca="false">IF(A2351="","",IF(G2351&lt;&gt;"",G2351,IFERROR(INDEX(Accounts!$D$2:$D$40,MATCH(B2351,Accounts!$A$2:$A$40,0)),"Household")))</f>
        <v/>
      </c>
      <c r="L2351" s="25" t="str">
        <f aca="false">IF(F2351="","",SUMIFS($D$2:$D$3001,$F$2:$F$3001,F2351))</f>
        <v/>
      </c>
      <c r="M2351" s="23" t="str">
        <f aca="false">IF(A2351="","",IF(E2351="","Uncategorized",IF(I2351="Unknown","Unknown category",IF(AND(I2351="Transfer",F2351=""),"Transfer needs ID",IF(AND(F2351&lt;&gt;"",ABS(N(L2351))&gt;0.009),"Unmatched transfer",IF(AND(LEFT(E2351,6)="Rental",K2351="Household"),"Rental row needs property",""))))))</f>
        <v/>
      </c>
    </row>
    <row r="2352" customFormat="false" ht="15" hidden="false" customHeight="false" outlineLevel="0" collapsed="false">
      <c r="A2352" s="21"/>
      <c r="D2352" s="22"/>
      <c r="I2352" s="23" t="str">
        <f aca="false">IF(E2352="","",IFERROR(INDEX(Categories!$A$2:$A$200,MATCH(E2352,Categories!$B$2:$B$200,0)),"Unknown"))</f>
        <v/>
      </c>
      <c r="J2352" s="24" t="str">
        <f aca="false">IF(A2352="","",DATE(YEAR(A2352),MONTH(A2352),1))</f>
        <v/>
      </c>
      <c r="K2352" s="23" t="str">
        <f aca="false">IF(A2352="","",IF(G2352&lt;&gt;"",G2352,IFERROR(INDEX(Accounts!$D$2:$D$40,MATCH(B2352,Accounts!$A$2:$A$40,0)),"Household")))</f>
        <v/>
      </c>
      <c r="L2352" s="25" t="str">
        <f aca="false">IF(F2352="","",SUMIFS($D$2:$D$3001,$F$2:$F$3001,F2352))</f>
        <v/>
      </c>
      <c r="M2352" s="23" t="str">
        <f aca="false">IF(A2352="","",IF(E2352="","Uncategorized",IF(I2352="Unknown","Unknown category",IF(AND(I2352="Transfer",F2352=""),"Transfer needs ID",IF(AND(F2352&lt;&gt;"",ABS(N(L2352))&gt;0.009),"Unmatched transfer",IF(AND(LEFT(E2352,6)="Rental",K2352="Household"),"Rental row needs property",""))))))</f>
        <v/>
      </c>
    </row>
    <row r="2353" customFormat="false" ht="15" hidden="false" customHeight="false" outlineLevel="0" collapsed="false">
      <c r="A2353" s="21"/>
      <c r="D2353" s="22"/>
      <c r="I2353" s="23" t="str">
        <f aca="false">IF(E2353="","",IFERROR(INDEX(Categories!$A$2:$A$200,MATCH(E2353,Categories!$B$2:$B$200,0)),"Unknown"))</f>
        <v/>
      </c>
      <c r="J2353" s="24" t="str">
        <f aca="false">IF(A2353="","",DATE(YEAR(A2353),MONTH(A2353),1))</f>
        <v/>
      </c>
      <c r="K2353" s="23" t="str">
        <f aca="false">IF(A2353="","",IF(G2353&lt;&gt;"",G2353,IFERROR(INDEX(Accounts!$D$2:$D$40,MATCH(B2353,Accounts!$A$2:$A$40,0)),"Household")))</f>
        <v/>
      </c>
      <c r="L2353" s="25" t="str">
        <f aca="false">IF(F2353="","",SUMIFS($D$2:$D$3001,$F$2:$F$3001,F2353))</f>
        <v/>
      </c>
      <c r="M2353" s="23" t="str">
        <f aca="false">IF(A2353="","",IF(E2353="","Uncategorized",IF(I2353="Unknown","Unknown category",IF(AND(I2353="Transfer",F2353=""),"Transfer needs ID",IF(AND(F2353&lt;&gt;"",ABS(N(L2353))&gt;0.009),"Unmatched transfer",IF(AND(LEFT(E2353,6)="Rental",K2353="Household"),"Rental row needs property",""))))))</f>
        <v/>
      </c>
    </row>
    <row r="2354" customFormat="false" ht="15" hidden="false" customHeight="false" outlineLevel="0" collapsed="false">
      <c r="A2354" s="21"/>
      <c r="D2354" s="22"/>
      <c r="I2354" s="23" t="str">
        <f aca="false">IF(E2354="","",IFERROR(INDEX(Categories!$A$2:$A$200,MATCH(E2354,Categories!$B$2:$B$200,0)),"Unknown"))</f>
        <v/>
      </c>
      <c r="J2354" s="24" t="str">
        <f aca="false">IF(A2354="","",DATE(YEAR(A2354),MONTH(A2354),1))</f>
        <v/>
      </c>
      <c r="K2354" s="23" t="str">
        <f aca="false">IF(A2354="","",IF(G2354&lt;&gt;"",G2354,IFERROR(INDEX(Accounts!$D$2:$D$40,MATCH(B2354,Accounts!$A$2:$A$40,0)),"Household")))</f>
        <v/>
      </c>
      <c r="L2354" s="25" t="str">
        <f aca="false">IF(F2354="","",SUMIFS($D$2:$D$3001,$F$2:$F$3001,F2354))</f>
        <v/>
      </c>
      <c r="M2354" s="23" t="str">
        <f aca="false">IF(A2354="","",IF(E2354="","Uncategorized",IF(I2354="Unknown","Unknown category",IF(AND(I2354="Transfer",F2354=""),"Transfer needs ID",IF(AND(F2354&lt;&gt;"",ABS(N(L2354))&gt;0.009),"Unmatched transfer",IF(AND(LEFT(E2354,6)="Rental",K2354="Household"),"Rental row needs property",""))))))</f>
        <v/>
      </c>
    </row>
    <row r="2355" customFormat="false" ht="15" hidden="false" customHeight="false" outlineLevel="0" collapsed="false">
      <c r="A2355" s="21"/>
      <c r="D2355" s="22"/>
      <c r="I2355" s="23" t="str">
        <f aca="false">IF(E2355="","",IFERROR(INDEX(Categories!$A$2:$A$200,MATCH(E2355,Categories!$B$2:$B$200,0)),"Unknown"))</f>
        <v/>
      </c>
      <c r="J2355" s="24" t="str">
        <f aca="false">IF(A2355="","",DATE(YEAR(A2355),MONTH(A2355),1))</f>
        <v/>
      </c>
      <c r="K2355" s="23" t="str">
        <f aca="false">IF(A2355="","",IF(G2355&lt;&gt;"",G2355,IFERROR(INDEX(Accounts!$D$2:$D$40,MATCH(B2355,Accounts!$A$2:$A$40,0)),"Household")))</f>
        <v/>
      </c>
      <c r="L2355" s="25" t="str">
        <f aca="false">IF(F2355="","",SUMIFS($D$2:$D$3001,$F$2:$F$3001,F2355))</f>
        <v/>
      </c>
      <c r="M2355" s="23" t="str">
        <f aca="false">IF(A2355="","",IF(E2355="","Uncategorized",IF(I2355="Unknown","Unknown category",IF(AND(I2355="Transfer",F2355=""),"Transfer needs ID",IF(AND(F2355&lt;&gt;"",ABS(N(L2355))&gt;0.009),"Unmatched transfer",IF(AND(LEFT(E2355,6)="Rental",K2355="Household"),"Rental row needs property",""))))))</f>
        <v/>
      </c>
    </row>
    <row r="2356" customFormat="false" ht="15" hidden="false" customHeight="false" outlineLevel="0" collapsed="false">
      <c r="A2356" s="21"/>
      <c r="D2356" s="22"/>
      <c r="I2356" s="23" t="str">
        <f aca="false">IF(E2356="","",IFERROR(INDEX(Categories!$A$2:$A$200,MATCH(E2356,Categories!$B$2:$B$200,0)),"Unknown"))</f>
        <v/>
      </c>
      <c r="J2356" s="24" t="str">
        <f aca="false">IF(A2356="","",DATE(YEAR(A2356),MONTH(A2356),1))</f>
        <v/>
      </c>
      <c r="K2356" s="23" t="str">
        <f aca="false">IF(A2356="","",IF(G2356&lt;&gt;"",G2356,IFERROR(INDEX(Accounts!$D$2:$D$40,MATCH(B2356,Accounts!$A$2:$A$40,0)),"Household")))</f>
        <v/>
      </c>
      <c r="L2356" s="25" t="str">
        <f aca="false">IF(F2356="","",SUMIFS($D$2:$D$3001,$F$2:$F$3001,F2356))</f>
        <v/>
      </c>
      <c r="M2356" s="23" t="str">
        <f aca="false">IF(A2356="","",IF(E2356="","Uncategorized",IF(I2356="Unknown","Unknown category",IF(AND(I2356="Transfer",F2356=""),"Transfer needs ID",IF(AND(F2356&lt;&gt;"",ABS(N(L2356))&gt;0.009),"Unmatched transfer",IF(AND(LEFT(E2356,6)="Rental",K2356="Household"),"Rental row needs property",""))))))</f>
        <v/>
      </c>
    </row>
    <row r="2357" customFormat="false" ht="15" hidden="false" customHeight="false" outlineLevel="0" collapsed="false">
      <c r="A2357" s="21"/>
      <c r="D2357" s="22"/>
      <c r="I2357" s="23" t="str">
        <f aca="false">IF(E2357="","",IFERROR(INDEX(Categories!$A$2:$A$200,MATCH(E2357,Categories!$B$2:$B$200,0)),"Unknown"))</f>
        <v/>
      </c>
      <c r="J2357" s="24" t="str">
        <f aca="false">IF(A2357="","",DATE(YEAR(A2357),MONTH(A2357),1))</f>
        <v/>
      </c>
      <c r="K2357" s="23" t="str">
        <f aca="false">IF(A2357="","",IF(G2357&lt;&gt;"",G2357,IFERROR(INDEX(Accounts!$D$2:$D$40,MATCH(B2357,Accounts!$A$2:$A$40,0)),"Household")))</f>
        <v/>
      </c>
      <c r="L2357" s="25" t="str">
        <f aca="false">IF(F2357="","",SUMIFS($D$2:$D$3001,$F$2:$F$3001,F2357))</f>
        <v/>
      </c>
      <c r="M2357" s="23" t="str">
        <f aca="false">IF(A2357="","",IF(E2357="","Uncategorized",IF(I2357="Unknown","Unknown category",IF(AND(I2357="Transfer",F2357=""),"Transfer needs ID",IF(AND(F2357&lt;&gt;"",ABS(N(L2357))&gt;0.009),"Unmatched transfer",IF(AND(LEFT(E2357,6)="Rental",K2357="Household"),"Rental row needs property",""))))))</f>
        <v/>
      </c>
    </row>
    <row r="2358" customFormat="false" ht="15" hidden="false" customHeight="false" outlineLevel="0" collapsed="false">
      <c r="A2358" s="21"/>
      <c r="D2358" s="22"/>
      <c r="I2358" s="23" t="str">
        <f aca="false">IF(E2358="","",IFERROR(INDEX(Categories!$A$2:$A$200,MATCH(E2358,Categories!$B$2:$B$200,0)),"Unknown"))</f>
        <v/>
      </c>
      <c r="J2358" s="24" t="str">
        <f aca="false">IF(A2358="","",DATE(YEAR(A2358),MONTH(A2358),1))</f>
        <v/>
      </c>
      <c r="K2358" s="23" t="str">
        <f aca="false">IF(A2358="","",IF(G2358&lt;&gt;"",G2358,IFERROR(INDEX(Accounts!$D$2:$D$40,MATCH(B2358,Accounts!$A$2:$A$40,0)),"Household")))</f>
        <v/>
      </c>
      <c r="L2358" s="25" t="str">
        <f aca="false">IF(F2358="","",SUMIFS($D$2:$D$3001,$F$2:$F$3001,F2358))</f>
        <v/>
      </c>
      <c r="M2358" s="23" t="str">
        <f aca="false">IF(A2358="","",IF(E2358="","Uncategorized",IF(I2358="Unknown","Unknown category",IF(AND(I2358="Transfer",F2358=""),"Transfer needs ID",IF(AND(F2358&lt;&gt;"",ABS(N(L2358))&gt;0.009),"Unmatched transfer",IF(AND(LEFT(E2358,6)="Rental",K2358="Household"),"Rental row needs property",""))))))</f>
        <v/>
      </c>
    </row>
    <row r="2359" customFormat="false" ht="15" hidden="false" customHeight="false" outlineLevel="0" collapsed="false">
      <c r="A2359" s="21"/>
      <c r="D2359" s="22"/>
      <c r="I2359" s="23" t="str">
        <f aca="false">IF(E2359="","",IFERROR(INDEX(Categories!$A$2:$A$200,MATCH(E2359,Categories!$B$2:$B$200,0)),"Unknown"))</f>
        <v/>
      </c>
      <c r="J2359" s="24" t="str">
        <f aca="false">IF(A2359="","",DATE(YEAR(A2359),MONTH(A2359),1))</f>
        <v/>
      </c>
      <c r="K2359" s="23" t="str">
        <f aca="false">IF(A2359="","",IF(G2359&lt;&gt;"",G2359,IFERROR(INDEX(Accounts!$D$2:$D$40,MATCH(B2359,Accounts!$A$2:$A$40,0)),"Household")))</f>
        <v/>
      </c>
      <c r="L2359" s="25" t="str">
        <f aca="false">IF(F2359="","",SUMIFS($D$2:$D$3001,$F$2:$F$3001,F2359))</f>
        <v/>
      </c>
      <c r="M2359" s="23" t="str">
        <f aca="false">IF(A2359="","",IF(E2359="","Uncategorized",IF(I2359="Unknown","Unknown category",IF(AND(I2359="Transfer",F2359=""),"Transfer needs ID",IF(AND(F2359&lt;&gt;"",ABS(N(L2359))&gt;0.009),"Unmatched transfer",IF(AND(LEFT(E2359,6)="Rental",K2359="Household"),"Rental row needs property",""))))))</f>
        <v/>
      </c>
    </row>
    <row r="2360" customFormat="false" ht="15" hidden="false" customHeight="false" outlineLevel="0" collapsed="false">
      <c r="A2360" s="21"/>
      <c r="D2360" s="22"/>
      <c r="I2360" s="23" t="str">
        <f aca="false">IF(E2360="","",IFERROR(INDEX(Categories!$A$2:$A$200,MATCH(E2360,Categories!$B$2:$B$200,0)),"Unknown"))</f>
        <v/>
      </c>
      <c r="J2360" s="24" t="str">
        <f aca="false">IF(A2360="","",DATE(YEAR(A2360),MONTH(A2360),1))</f>
        <v/>
      </c>
      <c r="K2360" s="23" t="str">
        <f aca="false">IF(A2360="","",IF(G2360&lt;&gt;"",G2360,IFERROR(INDEX(Accounts!$D$2:$D$40,MATCH(B2360,Accounts!$A$2:$A$40,0)),"Household")))</f>
        <v/>
      </c>
      <c r="L2360" s="25" t="str">
        <f aca="false">IF(F2360="","",SUMIFS($D$2:$D$3001,$F$2:$F$3001,F2360))</f>
        <v/>
      </c>
      <c r="M2360" s="23" t="str">
        <f aca="false">IF(A2360="","",IF(E2360="","Uncategorized",IF(I2360="Unknown","Unknown category",IF(AND(I2360="Transfer",F2360=""),"Transfer needs ID",IF(AND(F2360&lt;&gt;"",ABS(N(L2360))&gt;0.009),"Unmatched transfer",IF(AND(LEFT(E2360,6)="Rental",K2360="Household"),"Rental row needs property",""))))))</f>
        <v/>
      </c>
    </row>
    <row r="2361" customFormat="false" ht="15" hidden="false" customHeight="false" outlineLevel="0" collapsed="false">
      <c r="A2361" s="21"/>
      <c r="D2361" s="22"/>
      <c r="I2361" s="23" t="str">
        <f aca="false">IF(E2361="","",IFERROR(INDEX(Categories!$A$2:$A$200,MATCH(E2361,Categories!$B$2:$B$200,0)),"Unknown"))</f>
        <v/>
      </c>
      <c r="J2361" s="24" t="str">
        <f aca="false">IF(A2361="","",DATE(YEAR(A2361),MONTH(A2361),1))</f>
        <v/>
      </c>
      <c r="K2361" s="23" t="str">
        <f aca="false">IF(A2361="","",IF(G2361&lt;&gt;"",G2361,IFERROR(INDEX(Accounts!$D$2:$D$40,MATCH(B2361,Accounts!$A$2:$A$40,0)),"Household")))</f>
        <v/>
      </c>
      <c r="L2361" s="25" t="str">
        <f aca="false">IF(F2361="","",SUMIFS($D$2:$D$3001,$F$2:$F$3001,F2361))</f>
        <v/>
      </c>
      <c r="M2361" s="23" t="str">
        <f aca="false">IF(A2361="","",IF(E2361="","Uncategorized",IF(I2361="Unknown","Unknown category",IF(AND(I2361="Transfer",F2361=""),"Transfer needs ID",IF(AND(F2361&lt;&gt;"",ABS(N(L2361))&gt;0.009),"Unmatched transfer",IF(AND(LEFT(E2361,6)="Rental",K2361="Household"),"Rental row needs property",""))))))</f>
        <v/>
      </c>
    </row>
    <row r="2362" customFormat="false" ht="15" hidden="false" customHeight="false" outlineLevel="0" collapsed="false">
      <c r="A2362" s="21"/>
      <c r="D2362" s="22"/>
      <c r="I2362" s="23" t="str">
        <f aca="false">IF(E2362="","",IFERROR(INDEX(Categories!$A$2:$A$200,MATCH(E2362,Categories!$B$2:$B$200,0)),"Unknown"))</f>
        <v/>
      </c>
      <c r="J2362" s="24" t="str">
        <f aca="false">IF(A2362="","",DATE(YEAR(A2362),MONTH(A2362),1))</f>
        <v/>
      </c>
      <c r="K2362" s="23" t="str">
        <f aca="false">IF(A2362="","",IF(G2362&lt;&gt;"",G2362,IFERROR(INDEX(Accounts!$D$2:$D$40,MATCH(B2362,Accounts!$A$2:$A$40,0)),"Household")))</f>
        <v/>
      </c>
      <c r="L2362" s="25" t="str">
        <f aca="false">IF(F2362="","",SUMIFS($D$2:$D$3001,$F$2:$F$3001,F2362))</f>
        <v/>
      </c>
      <c r="M2362" s="23" t="str">
        <f aca="false">IF(A2362="","",IF(E2362="","Uncategorized",IF(I2362="Unknown","Unknown category",IF(AND(I2362="Transfer",F2362=""),"Transfer needs ID",IF(AND(F2362&lt;&gt;"",ABS(N(L2362))&gt;0.009),"Unmatched transfer",IF(AND(LEFT(E2362,6)="Rental",K2362="Household"),"Rental row needs property",""))))))</f>
        <v/>
      </c>
    </row>
    <row r="2363" customFormat="false" ht="15" hidden="false" customHeight="false" outlineLevel="0" collapsed="false">
      <c r="A2363" s="21"/>
      <c r="D2363" s="22"/>
      <c r="I2363" s="23" t="str">
        <f aca="false">IF(E2363="","",IFERROR(INDEX(Categories!$A$2:$A$200,MATCH(E2363,Categories!$B$2:$B$200,0)),"Unknown"))</f>
        <v/>
      </c>
      <c r="J2363" s="24" t="str">
        <f aca="false">IF(A2363="","",DATE(YEAR(A2363),MONTH(A2363),1))</f>
        <v/>
      </c>
      <c r="K2363" s="23" t="str">
        <f aca="false">IF(A2363="","",IF(G2363&lt;&gt;"",G2363,IFERROR(INDEX(Accounts!$D$2:$D$40,MATCH(B2363,Accounts!$A$2:$A$40,0)),"Household")))</f>
        <v/>
      </c>
      <c r="L2363" s="25" t="str">
        <f aca="false">IF(F2363="","",SUMIFS($D$2:$D$3001,$F$2:$F$3001,F2363))</f>
        <v/>
      </c>
      <c r="M2363" s="23" t="str">
        <f aca="false">IF(A2363="","",IF(E2363="","Uncategorized",IF(I2363="Unknown","Unknown category",IF(AND(I2363="Transfer",F2363=""),"Transfer needs ID",IF(AND(F2363&lt;&gt;"",ABS(N(L2363))&gt;0.009),"Unmatched transfer",IF(AND(LEFT(E2363,6)="Rental",K2363="Household"),"Rental row needs property",""))))))</f>
        <v/>
      </c>
    </row>
    <row r="2364" customFormat="false" ht="15" hidden="false" customHeight="false" outlineLevel="0" collapsed="false">
      <c r="A2364" s="21"/>
      <c r="D2364" s="22"/>
      <c r="I2364" s="23" t="str">
        <f aca="false">IF(E2364="","",IFERROR(INDEX(Categories!$A$2:$A$200,MATCH(E2364,Categories!$B$2:$B$200,0)),"Unknown"))</f>
        <v/>
      </c>
      <c r="J2364" s="24" t="str">
        <f aca="false">IF(A2364="","",DATE(YEAR(A2364),MONTH(A2364),1))</f>
        <v/>
      </c>
      <c r="K2364" s="23" t="str">
        <f aca="false">IF(A2364="","",IF(G2364&lt;&gt;"",G2364,IFERROR(INDEX(Accounts!$D$2:$D$40,MATCH(B2364,Accounts!$A$2:$A$40,0)),"Household")))</f>
        <v/>
      </c>
      <c r="L2364" s="25" t="str">
        <f aca="false">IF(F2364="","",SUMIFS($D$2:$D$3001,$F$2:$F$3001,F2364))</f>
        <v/>
      </c>
      <c r="M2364" s="23" t="str">
        <f aca="false">IF(A2364="","",IF(E2364="","Uncategorized",IF(I2364="Unknown","Unknown category",IF(AND(I2364="Transfer",F2364=""),"Transfer needs ID",IF(AND(F2364&lt;&gt;"",ABS(N(L2364))&gt;0.009),"Unmatched transfer",IF(AND(LEFT(E2364,6)="Rental",K2364="Household"),"Rental row needs property",""))))))</f>
        <v/>
      </c>
    </row>
    <row r="2365" customFormat="false" ht="15" hidden="false" customHeight="false" outlineLevel="0" collapsed="false">
      <c r="A2365" s="21"/>
      <c r="D2365" s="22"/>
      <c r="I2365" s="23" t="str">
        <f aca="false">IF(E2365="","",IFERROR(INDEX(Categories!$A$2:$A$200,MATCH(E2365,Categories!$B$2:$B$200,0)),"Unknown"))</f>
        <v/>
      </c>
      <c r="J2365" s="24" t="str">
        <f aca="false">IF(A2365="","",DATE(YEAR(A2365),MONTH(A2365),1))</f>
        <v/>
      </c>
      <c r="K2365" s="23" t="str">
        <f aca="false">IF(A2365="","",IF(G2365&lt;&gt;"",G2365,IFERROR(INDEX(Accounts!$D$2:$D$40,MATCH(B2365,Accounts!$A$2:$A$40,0)),"Household")))</f>
        <v/>
      </c>
      <c r="L2365" s="25" t="str">
        <f aca="false">IF(F2365="","",SUMIFS($D$2:$D$3001,$F$2:$F$3001,F2365))</f>
        <v/>
      </c>
      <c r="M2365" s="23" t="str">
        <f aca="false">IF(A2365="","",IF(E2365="","Uncategorized",IF(I2365="Unknown","Unknown category",IF(AND(I2365="Transfer",F2365=""),"Transfer needs ID",IF(AND(F2365&lt;&gt;"",ABS(N(L2365))&gt;0.009),"Unmatched transfer",IF(AND(LEFT(E2365,6)="Rental",K2365="Household"),"Rental row needs property",""))))))</f>
        <v/>
      </c>
    </row>
    <row r="2366" customFormat="false" ht="15" hidden="false" customHeight="false" outlineLevel="0" collapsed="false">
      <c r="A2366" s="21"/>
      <c r="D2366" s="22"/>
      <c r="I2366" s="23" t="str">
        <f aca="false">IF(E2366="","",IFERROR(INDEX(Categories!$A$2:$A$200,MATCH(E2366,Categories!$B$2:$B$200,0)),"Unknown"))</f>
        <v/>
      </c>
      <c r="J2366" s="24" t="str">
        <f aca="false">IF(A2366="","",DATE(YEAR(A2366),MONTH(A2366),1))</f>
        <v/>
      </c>
      <c r="K2366" s="23" t="str">
        <f aca="false">IF(A2366="","",IF(G2366&lt;&gt;"",G2366,IFERROR(INDEX(Accounts!$D$2:$D$40,MATCH(B2366,Accounts!$A$2:$A$40,0)),"Household")))</f>
        <v/>
      </c>
      <c r="L2366" s="25" t="str">
        <f aca="false">IF(F2366="","",SUMIFS($D$2:$D$3001,$F$2:$F$3001,F2366))</f>
        <v/>
      </c>
      <c r="M2366" s="23" t="str">
        <f aca="false">IF(A2366="","",IF(E2366="","Uncategorized",IF(I2366="Unknown","Unknown category",IF(AND(I2366="Transfer",F2366=""),"Transfer needs ID",IF(AND(F2366&lt;&gt;"",ABS(N(L2366))&gt;0.009),"Unmatched transfer",IF(AND(LEFT(E2366,6)="Rental",K2366="Household"),"Rental row needs property",""))))))</f>
        <v/>
      </c>
    </row>
    <row r="2367" customFormat="false" ht="15" hidden="false" customHeight="false" outlineLevel="0" collapsed="false">
      <c r="A2367" s="21"/>
      <c r="D2367" s="22"/>
      <c r="I2367" s="23" t="str">
        <f aca="false">IF(E2367="","",IFERROR(INDEX(Categories!$A$2:$A$200,MATCH(E2367,Categories!$B$2:$B$200,0)),"Unknown"))</f>
        <v/>
      </c>
      <c r="J2367" s="24" t="str">
        <f aca="false">IF(A2367="","",DATE(YEAR(A2367),MONTH(A2367),1))</f>
        <v/>
      </c>
      <c r="K2367" s="23" t="str">
        <f aca="false">IF(A2367="","",IF(G2367&lt;&gt;"",G2367,IFERROR(INDEX(Accounts!$D$2:$D$40,MATCH(B2367,Accounts!$A$2:$A$40,0)),"Household")))</f>
        <v/>
      </c>
      <c r="L2367" s="25" t="str">
        <f aca="false">IF(F2367="","",SUMIFS($D$2:$D$3001,$F$2:$F$3001,F2367))</f>
        <v/>
      </c>
      <c r="M2367" s="23" t="str">
        <f aca="false">IF(A2367="","",IF(E2367="","Uncategorized",IF(I2367="Unknown","Unknown category",IF(AND(I2367="Transfer",F2367=""),"Transfer needs ID",IF(AND(F2367&lt;&gt;"",ABS(N(L2367))&gt;0.009),"Unmatched transfer",IF(AND(LEFT(E2367,6)="Rental",K2367="Household"),"Rental row needs property",""))))))</f>
        <v/>
      </c>
    </row>
    <row r="2368" customFormat="false" ht="15" hidden="false" customHeight="false" outlineLevel="0" collapsed="false">
      <c r="A2368" s="21"/>
      <c r="D2368" s="22"/>
      <c r="I2368" s="23" t="str">
        <f aca="false">IF(E2368="","",IFERROR(INDEX(Categories!$A$2:$A$200,MATCH(E2368,Categories!$B$2:$B$200,0)),"Unknown"))</f>
        <v/>
      </c>
      <c r="J2368" s="24" t="str">
        <f aca="false">IF(A2368="","",DATE(YEAR(A2368),MONTH(A2368),1))</f>
        <v/>
      </c>
      <c r="K2368" s="23" t="str">
        <f aca="false">IF(A2368="","",IF(G2368&lt;&gt;"",G2368,IFERROR(INDEX(Accounts!$D$2:$D$40,MATCH(B2368,Accounts!$A$2:$A$40,0)),"Household")))</f>
        <v/>
      </c>
      <c r="L2368" s="25" t="str">
        <f aca="false">IF(F2368="","",SUMIFS($D$2:$D$3001,$F$2:$F$3001,F2368))</f>
        <v/>
      </c>
      <c r="M2368" s="23" t="str">
        <f aca="false">IF(A2368="","",IF(E2368="","Uncategorized",IF(I2368="Unknown","Unknown category",IF(AND(I2368="Transfer",F2368=""),"Transfer needs ID",IF(AND(F2368&lt;&gt;"",ABS(N(L2368))&gt;0.009),"Unmatched transfer",IF(AND(LEFT(E2368,6)="Rental",K2368="Household"),"Rental row needs property",""))))))</f>
        <v/>
      </c>
    </row>
    <row r="2369" customFormat="false" ht="15" hidden="false" customHeight="false" outlineLevel="0" collapsed="false">
      <c r="A2369" s="21"/>
      <c r="D2369" s="22"/>
      <c r="I2369" s="23" t="str">
        <f aca="false">IF(E2369="","",IFERROR(INDEX(Categories!$A$2:$A$200,MATCH(E2369,Categories!$B$2:$B$200,0)),"Unknown"))</f>
        <v/>
      </c>
      <c r="J2369" s="24" t="str">
        <f aca="false">IF(A2369="","",DATE(YEAR(A2369),MONTH(A2369),1))</f>
        <v/>
      </c>
      <c r="K2369" s="23" t="str">
        <f aca="false">IF(A2369="","",IF(G2369&lt;&gt;"",G2369,IFERROR(INDEX(Accounts!$D$2:$D$40,MATCH(B2369,Accounts!$A$2:$A$40,0)),"Household")))</f>
        <v/>
      </c>
      <c r="L2369" s="25" t="str">
        <f aca="false">IF(F2369="","",SUMIFS($D$2:$D$3001,$F$2:$F$3001,F2369))</f>
        <v/>
      </c>
      <c r="M2369" s="23" t="str">
        <f aca="false">IF(A2369="","",IF(E2369="","Uncategorized",IF(I2369="Unknown","Unknown category",IF(AND(I2369="Transfer",F2369=""),"Transfer needs ID",IF(AND(F2369&lt;&gt;"",ABS(N(L2369))&gt;0.009),"Unmatched transfer",IF(AND(LEFT(E2369,6)="Rental",K2369="Household"),"Rental row needs property",""))))))</f>
        <v/>
      </c>
    </row>
    <row r="2370" customFormat="false" ht="15" hidden="false" customHeight="false" outlineLevel="0" collapsed="false">
      <c r="A2370" s="21"/>
      <c r="D2370" s="22"/>
      <c r="I2370" s="23" t="str">
        <f aca="false">IF(E2370="","",IFERROR(INDEX(Categories!$A$2:$A$200,MATCH(E2370,Categories!$B$2:$B$200,0)),"Unknown"))</f>
        <v/>
      </c>
      <c r="J2370" s="24" t="str">
        <f aca="false">IF(A2370="","",DATE(YEAR(A2370),MONTH(A2370),1))</f>
        <v/>
      </c>
      <c r="K2370" s="23" t="str">
        <f aca="false">IF(A2370="","",IF(G2370&lt;&gt;"",G2370,IFERROR(INDEX(Accounts!$D$2:$D$40,MATCH(B2370,Accounts!$A$2:$A$40,0)),"Household")))</f>
        <v/>
      </c>
      <c r="L2370" s="25" t="str">
        <f aca="false">IF(F2370="","",SUMIFS($D$2:$D$3001,$F$2:$F$3001,F2370))</f>
        <v/>
      </c>
      <c r="M2370" s="23" t="str">
        <f aca="false">IF(A2370="","",IF(E2370="","Uncategorized",IF(I2370="Unknown","Unknown category",IF(AND(I2370="Transfer",F2370=""),"Transfer needs ID",IF(AND(F2370&lt;&gt;"",ABS(N(L2370))&gt;0.009),"Unmatched transfer",IF(AND(LEFT(E2370,6)="Rental",K2370="Household"),"Rental row needs property",""))))))</f>
        <v/>
      </c>
    </row>
    <row r="2371" customFormat="false" ht="15" hidden="false" customHeight="false" outlineLevel="0" collapsed="false">
      <c r="A2371" s="21"/>
      <c r="D2371" s="22"/>
      <c r="I2371" s="23" t="str">
        <f aca="false">IF(E2371="","",IFERROR(INDEX(Categories!$A$2:$A$200,MATCH(E2371,Categories!$B$2:$B$200,0)),"Unknown"))</f>
        <v/>
      </c>
      <c r="J2371" s="24" t="str">
        <f aca="false">IF(A2371="","",DATE(YEAR(A2371),MONTH(A2371),1))</f>
        <v/>
      </c>
      <c r="K2371" s="23" t="str">
        <f aca="false">IF(A2371="","",IF(G2371&lt;&gt;"",G2371,IFERROR(INDEX(Accounts!$D$2:$D$40,MATCH(B2371,Accounts!$A$2:$A$40,0)),"Household")))</f>
        <v/>
      </c>
      <c r="L2371" s="25" t="str">
        <f aca="false">IF(F2371="","",SUMIFS($D$2:$D$3001,$F$2:$F$3001,F2371))</f>
        <v/>
      </c>
      <c r="M2371" s="23" t="str">
        <f aca="false">IF(A2371="","",IF(E2371="","Uncategorized",IF(I2371="Unknown","Unknown category",IF(AND(I2371="Transfer",F2371=""),"Transfer needs ID",IF(AND(F2371&lt;&gt;"",ABS(N(L2371))&gt;0.009),"Unmatched transfer",IF(AND(LEFT(E2371,6)="Rental",K2371="Household"),"Rental row needs property",""))))))</f>
        <v/>
      </c>
    </row>
    <row r="2372" customFormat="false" ht="15" hidden="false" customHeight="false" outlineLevel="0" collapsed="false">
      <c r="A2372" s="21"/>
      <c r="D2372" s="22"/>
      <c r="I2372" s="23" t="str">
        <f aca="false">IF(E2372="","",IFERROR(INDEX(Categories!$A$2:$A$200,MATCH(E2372,Categories!$B$2:$B$200,0)),"Unknown"))</f>
        <v/>
      </c>
      <c r="J2372" s="24" t="str">
        <f aca="false">IF(A2372="","",DATE(YEAR(A2372),MONTH(A2372),1))</f>
        <v/>
      </c>
      <c r="K2372" s="23" t="str">
        <f aca="false">IF(A2372="","",IF(G2372&lt;&gt;"",G2372,IFERROR(INDEX(Accounts!$D$2:$D$40,MATCH(B2372,Accounts!$A$2:$A$40,0)),"Household")))</f>
        <v/>
      </c>
      <c r="L2372" s="25" t="str">
        <f aca="false">IF(F2372="","",SUMIFS($D$2:$D$3001,$F$2:$F$3001,F2372))</f>
        <v/>
      </c>
      <c r="M2372" s="23" t="str">
        <f aca="false">IF(A2372="","",IF(E2372="","Uncategorized",IF(I2372="Unknown","Unknown category",IF(AND(I2372="Transfer",F2372=""),"Transfer needs ID",IF(AND(F2372&lt;&gt;"",ABS(N(L2372))&gt;0.009),"Unmatched transfer",IF(AND(LEFT(E2372,6)="Rental",K2372="Household"),"Rental row needs property",""))))))</f>
        <v/>
      </c>
    </row>
    <row r="2373" customFormat="false" ht="15" hidden="false" customHeight="false" outlineLevel="0" collapsed="false">
      <c r="A2373" s="21"/>
      <c r="D2373" s="22"/>
      <c r="I2373" s="23" t="str">
        <f aca="false">IF(E2373="","",IFERROR(INDEX(Categories!$A$2:$A$200,MATCH(E2373,Categories!$B$2:$B$200,0)),"Unknown"))</f>
        <v/>
      </c>
      <c r="J2373" s="24" t="str">
        <f aca="false">IF(A2373="","",DATE(YEAR(A2373),MONTH(A2373),1))</f>
        <v/>
      </c>
      <c r="K2373" s="23" t="str">
        <f aca="false">IF(A2373="","",IF(G2373&lt;&gt;"",G2373,IFERROR(INDEX(Accounts!$D$2:$D$40,MATCH(B2373,Accounts!$A$2:$A$40,0)),"Household")))</f>
        <v/>
      </c>
      <c r="L2373" s="25" t="str">
        <f aca="false">IF(F2373="","",SUMIFS($D$2:$D$3001,$F$2:$F$3001,F2373))</f>
        <v/>
      </c>
      <c r="M2373" s="23" t="str">
        <f aca="false">IF(A2373="","",IF(E2373="","Uncategorized",IF(I2373="Unknown","Unknown category",IF(AND(I2373="Transfer",F2373=""),"Transfer needs ID",IF(AND(F2373&lt;&gt;"",ABS(N(L2373))&gt;0.009),"Unmatched transfer",IF(AND(LEFT(E2373,6)="Rental",K2373="Household"),"Rental row needs property",""))))))</f>
        <v/>
      </c>
    </row>
    <row r="2374" customFormat="false" ht="15" hidden="false" customHeight="false" outlineLevel="0" collapsed="false">
      <c r="A2374" s="21"/>
      <c r="D2374" s="22"/>
      <c r="I2374" s="23" t="str">
        <f aca="false">IF(E2374="","",IFERROR(INDEX(Categories!$A$2:$A$200,MATCH(E2374,Categories!$B$2:$B$200,0)),"Unknown"))</f>
        <v/>
      </c>
      <c r="J2374" s="24" t="str">
        <f aca="false">IF(A2374="","",DATE(YEAR(A2374),MONTH(A2374),1))</f>
        <v/>
      </c>
      <c r="K2374" s="23" t="str">
        <f aca="false">IF(A2374="","",IF(G2374&lt;&gt;"",G2374,IFERROR(INDEX(Accounts!$D$2:$D$40,MATCH(B2374,Accounts!$A$2:$A$40,0)),"Household")))</f>
        <v/>
      </c>
      <c r="L2374" s="25" t="str">
        <f aca="false">IF(F2374="","",SUMIFS($D$2:$D$3001,$F$2:$F$3001,F2374))</f>
        <v/>
      </c>
      <c r="M2374" s="23" t="str">
        <f aca="false">IF(A2374="","",IF(E2374="","Uncategorized",IF(I2374="Unknown","Unknown category",IF(AND(I2374="Transfer",F2374=""),"Transfer needs ID",IF(AND(F2374&lt;&gt;"",ABS(N(L2374))&gt;0.009),"Unmatched transfer",IF(AND(LEFT(E2374,6)="Rental",K2374="Household"),"Rental row needs property",""))))))</f>
        <v/>
      </c>
    </row>
    <row r="2375" customFormat="false" ht="15" hidden="false" customHeight="false" outlineLevel="0" collapsed="false">
      <c r="A2375" s="21"/>
      <c r="D2375" s="22"/>
      <c r="I2375" s="23" t="str">
        <f aca="false">IF(E2375="","",IFERROR(INDEX(Categories!$A$2:$A$200,MATCH(E2375,Categories!$B$2:$B$200,0)),"Unknown"))</f>
        <v/>
      </c>
      <c r="J2375" s="24" t="str">
        <f aca="false">IF(A2375="","",DATE(YEAR(A2375),MONTH(A2375),1))</f>
        <v/>
      </c>
      <c r="K2375" s="23" t="str">
        <f aca="false">IF(A2375="","",IF(G2375&lt;&gt;"",G2375,IFERROR(INDEX(Accounts!$D$2:$D$40,MATCH(B2375,Accounts!$A$2:$A$40,0)),"Household")))</f>
        <v/>
      </c>
      <c r="L2375" s="25" t="str">
        <f aca="false">IF(F2375="","",SUMIFS($D$2:$D$3001,$F$2:$F$3001,F2375))</f>
        <v/>
      </c>
      <c r="M2375" s="23" t="str">
        <f aca="false">IF(A2375="","",IF(E2375="","Uncategorized",IF(I2375="Unknown","Unknown category",IF(AND(I2375="Transfer",F2375=""),"Transfer needs ID",IF(AND(F2375&lt;&gt;"",ABS(N(L2375))&gt;0.009),"Unmatched transfer",IF(AND(LEFT(E2375,6)="Rental",K2375="Household"),"Rental row needs property",""))))))</f>
        <v/>
      </c>
    </row>
    <row r="2376" customFormat="false" ht="15" hidden="false" customHeight="false" outlineLevel="0" collapsed="false">
      <c r="A2376" s="21"/>
      <c r="D2376" s="22"/>
      <c r="I2376" s="23" t="str">
        <f aca="false">IF(E2376="","",IFERROR(INDEX(Categories!$A$2:$A$200,MATCH(E2376,Categories!$B$2:$B$200,0)),"Unknown"))</f>
        <v/>
      </c>
      <c r="J2376" s="24" t="str">
        <f aca="false">IF(A2376="","",DATE(YEAR(A2376),MONTH(A2376),1))</f>
        <v/>
      </c>
      <c r="K2376" s="23" t="str">
        <f aca="false">IF(A2376="","",IF(G2376&lt;&gt;"",G2376,IFERROR(INDEX(Accounts!$D$2:$D$40,MATCH(B2376,Accounts!$A$2:$A$40,0)),"Household")))</f>
        <v/>
      </c>
      <c r="L2376" s="25" t="str">
        <f aca="false">IF(F2376="","",SUMIFS($D$2:$D$3001,$F$2:$F$3001,F2376))</f>
        <v/>
      </c>
      <c r="M2376" s="23" t="str">
        <f aca="false">IF(A2376="","",IF(E2376="","Uncategorized",IF(I2376="Unknown","Unknown category",IF(AND(I2376="Transfer",F2376=""),"Transfer needs ID",IF(AND(F2376&lt;&gt;"",ABS(N(L2376))&gt;0.009),"Unmatched transfer",IF(AND(LEFT(E2376,6)="Rental",K2376="Household"),"Rental row needs property",""))))))</f>
        <v/>
      </c>
    </row>
    <row r="2377" customFormat="false" ht="15" hidden="false" customHeight="false" outlineLevel="0" collapsed="false">
      <c r="A2377" s="21"/>
      <c r="D2377" s="22"/>
      <c r="I2377" s="23" t="str">
        <f aca="false">IF(E2377="","",IFERROR(INDEX(Categories!$A$2:$A$200,MATCH(E2377,Categories!$B$2:$B$200,0)),"Unknown"))</f>
        <v/>
      </c>
      <c r="J2377" s="24" t="str">
        <f aca="false">IF(A2377="","",DATE(YEAR(A2377),MONTH(A2377),1))</f>
        <v/>
      </c>
      <c r="K2377" s="23" t="str">
        <f aca="false">IF(A2377="","",IF(G2377&lt;&gt;"",G2377,IFERROR(INDEX(Accounts!$D$2:$D$40,MATCH(B2377,Accounts!$A$2:$A$40,0)),"Household")))</f>
        <v/>
      </c>
      <c r="L2377" s="25" t="str">
        <f aca="false">IF(F2377="","",SUMIFS($D$2:$D$3001,$F$2:$F$3001,F2377))</f>
        <v/>
      </c>
      <c r="M2377" s="23" t="str">
        <f aca="false">IF(A2377="","",IF(E2377="","Uncategorized",IF(I2377="Unknown","Unknown category",IF(AND(I2377="Transfer",F2377=""),"Transfer needs ID",IF(AND(F2377&lt;&gt;"",ABS(N(L2377))&gt;0.009),"Unmatched transfer",IF(AND(LEFT(E2377,6)="Rental",K2377="Household"),"Rental row needs property",""))))))</f>
        <v/>
      </c>
    </row>
    <row r="2378" customFormat="false" ht="15" hidden="false" customHeight="false" outlineLevel="0" collapsed="false">
      <c r="A2378" s="21"/>
      <c r="D2378" s="22"/>
      <c r="I2378" s="23" t="str">
        <f aca="false">IF(E2378="","",IFERROR(INDEX(Categories!$A$2:$A$200,MATCH(E2378,Categories!$B$2:$B$200,0)),"Unknown"))</f>
        <v/>
      </c>
      <c r="J2378" s="24" t="str">
        <f aca="false">IF(A2378="","",DATE(YEAR(A2378),MONTH(A2378),1))</f>
        <v/>
      </c>
      <c r="K2378" s="23" t="str">
        <f aca="false">IF(A2378="","",IF(G2378&lt;&gt;"",G2378,IFERROR(INDEX(Accounts!$D$2:$D$40,MATCH(B2378,Accounts!$A$2:$A$40,0)),"Household")))</f>
        <v/>
      </c>
      <c r="L2378" s="25" t="str">
        <f aca="false">IF(F2378="","",SUMIFS($D$2:$D$3001,$F$2:$F$3001,F2378))</f>
        <v/>
      </c>
      <c r="M2378" s="23" t="str">
        <f aca="false">IF(A2378="","",IF(E2378="","Uncategorized",IF(I2378="Unknown","Unknown category",IF(AND(I2378="Transfer",F2378=""),"Transfer needs ID",IF(AND(F2378&lt;&gt;"",ABS(N(L2378))&gt;0.009),"Unmatched transfer",IF(AND(LEFT(E2378,6)="Rental",K2378="Household"),"Rental row needs property",""))))))</f>
        <v/>
      </c>
    </row>
    <row r="2379" customFormat="false" ht="15" hidden="false" customHeight="false" outlineLevel="0" collapsed="false">
      <c r="A2379" s="21"/>
      <c r="D2379" s="22"/>
      <c r="I2379" s="23" t="str">
        <f aca="false">IF(E2379="","",IFERROR(INDEX(Categories!$A$2:$A$200,MATCH(E2379,Categories!$B$2:$B$200,0)),"Unknown"))</f>
        <v/>
      </c>
      <c r="J2379" s="24" t="str">
        <f aca="false">IF(A2379="","",DATE(YEAR(A2379),MONTH(A2379),1))</f>
        <v/>
      </c>
      <c r="K2379" s="23" t="str">
        <f aca="false">IF(A2379="","",IF(G2379&lt;&gt;"",G2379,IFERROR(INDEX(Accounts!$D$2:$D$40,MATCH(B2379,Accounts!$A$2:$A$40,0)),"Household")))</f>
        <v/>
      </c>
      <c r="L2379" s="25" t="str">
        <f aca="false">IF(F2379="","",SUMIFS($D$2:$D$3001,$F$2:$F$3001,F2379))</f>
        <v/>
      </c>
      <c r="M2379" s="23" t="str">
        <f aca="false">IF(A2379="","",IF(E2379="","Uncategorized",IF(I2379="Unknown","Unknown category",IF(AND(I2379="Transfer",F2379=""),"Transfer needs ID",IF(AND(F2379&lt;&gt;"",ABS(N(L2379))&gt;0.009),"Unmatched transfer",IF(AND(LEFT(E2379,6)="Rental",K2379="Household"),"Rental row needs property",""))))))</f>
        <v/>
      </c>
    </row>
    <row r="2380" customFormat="false" ht="15" hidden="false" customHeight="false" outlineLevel="0" collapsed="false">
      <c r="A2380" s="21"/>
      <c r="D2380" s="22"/>
      <c r="I2380" s="23" t="str">
        <f aca="false">IF(E2380="","",IFERROR(INDEX(Categories!$A$2:$A$200,MATCH(E2380,Categories!$B$2:$B$200,0)),"Unknown"))</f>
        <v/>
      </c>
      <c r="J2380" s="24" t="str">
        <f aca="false">IF(A2380="","",DATE(YEAR(A2380),MONTH(A2380),1))</f>
        <v/>
      </c>
      <c r="K2380" s="23" t="str">
        <f aca="false">IF(A2380="","",IF(G2380&lt;&gt;"",G2380,IFERROR(INDEX(Accounts!$D$2:$D$40,MATCH(B2380,Accounts!$A$2:$A$40,0)),"Household")))</f>
        <v/>
      </c>
      <c r="L2380" s="25" t="str">
        <f aca="false">IF(F2380="","",SUMIFS($D$2:$D$3001,$F$2:$F$3001,F2380))</f>
        <v/>
      </c>
      <c r="M2380" s="23" t="str">
        <f aca="false">IF(A2380="","",IF(E2380="","Uncategorized",IF(I2380="Unknown","Unknown category",IF(AND(I2380="Transfer",F2380=""),"Transfer needs ID",IF(AND(F2380&lt;&gt;"",ABS(N(L2380))&gt;0.009),"Unmatched transfer",IF(AND(LEFT(E2380,6)="Rental",K2380="Household"),"Rental row needs property",""))))))</f>
        <v/>
      </c>
    </row>
    <row r="2381" customFormat="false" ht="15" hidden="false" customHeight="false" outlineLevel="0" collapsed="false">
      <c r="A2381" s="21"/>
      <c r="D2381" s="22"/>
      <c r="I2381" s="23" t="str">
        <f aca="false">IF(E2381="","",IFERROR(INDEX(Categories!$A$2:$A$200,MATCH(E2381,Categories!$B$2:$B$200,0)),"Unknown"))</f>
        <v/>
      </c>
      <c r="J2381" s="24" t="str">
        <f aca="false">IF(A2381="","",DATE(YEAR(A2381),MONTH(A2381),1))</f>
        <v/>
      </c>
      <c r="K2381" s="23" t="str">
        <f aca="false">IF(A2381="","",IF(G2381&lt;&gt;"",G2381,IFERROR(INDEX(Accounts!$D$2:$D$40,MATCH(B2381,Accounts!$A$2:$A$40,0)),"Household")))</f>
        <v/>
      </c>
      <c r="L2381" s="25" t="str">
        <f aca="false">IF(F2381="","",SUMIFS($D$2:$D$3001,$F$2:$F$3001,F2381))</f>
        <v/>
      </c>
      <c r="M2381" s="23" t="str">
        <f aca="false">IF(A2381="","",IF(E2381="","Uncategorized",IF(I2381="Unknown","Unknown category",IF(AND(I2381="Transfer",F2381=""),"Transfer needs ID",IF(AND(F2381&lt;&gt;"",ABS(N(L2381))&gt;0.009),"Unmatched transfer",IF(AND(LEFT(E2381,6)="Rental",K2381="Household"),"Rental row needs property",""))))))</f>
        <v/>
      </c>
    </row>
    <row r="2382" customFormat="false" ht="15" hidden="false" customHeight="false" outlineLevel="0" collapsed="false">
      <c r="A2382" s="21"/>
      <c r="D2382" s="22"/>
      <c r="I2382" s="23" t="str">
        <f aca="false">IF(E2382="","",IFERROR(INDEX(Categories!$A$2:$A$200,MATCH(E2382,Categories!$B$2:$B$200,0)),"Unknown"))</f>
        <v/>
      </c>
      <c r="J2382" s="24" t="str">
        <f aca="false">IF(A2382="","",DATE(YEAR(A2382),MONTH(A2382),1))</f>
        <v/>
      </c>
      <c r="K2382" s="23" t="str">
        <f aca="false">IF(A2382="","",IF(G2382&lt;&gt;"",G2382,IFERROR(INDEX(Accounts!$D$2:$D$40,MATCH(B2382,Accounts!$A$2:$A$40,0)),"Household")))</f>
        <v/>
      </c>
      <c r="L2382" s="25" t="str">
        <f aca="false">IF(F2382="","",SUMIFS($D$2:$D$3001,$F$2:$F$3001,F2382))</f>
        <v/>
      </c>
      <c r="M2382" s="23" t="str">
        <f aca="false">IF(A2382="","",IF(E2382="","Uncategorized",IF(I2382="Unknown","Unknown category",IF(AND(I2382="Transfer",F2382=""),"Transfer needs ID",IF(AND(F2382&lt;&gt;"",ABS(N(L2382))&gt;0.009),"Unmatched transfer",IF(AND(LEFT(E2382,6)="Rental",K2382="Household"),"Rental row needs property",""))))))</f>
        <v/>
      </c>
    </row>
    <row r="2383" customFormat="false" ht="15" hidden="false" customHeight="false" outlineLevel="0" collapsed="false">
      <c r="A2383" s="21"/>
      <c r="D2383" s="22"/>
      <c r="I2383" s="23" t="str">
        <f aca="false">IF(E2383="","",IFERROR(INDEX(Categories!$A$2:$A$200,MATCH(E2383,Categories!$B$2:$B$200,0)),"Unknown"))</f>
        <v/>
      </c>
      <c r="J2383" s="24" t="str">
        <f aca="false">IF(A2383="","",DATE(YEAR(A2383),MONTH(A2383),1))</f>
        <v/>
      </c>
      <c r="K2383" s="23" t="str">
        <f aca="false">IF(A2383="","",IF(G2383&lt;&gt;"",G2383,IFERROR(INDEX(Accounts!$D$2:$D$40,MATCH(B2383,Accounts!$A$2:$A$40,0)),"Household")))</f>
        <v/>
      </c>
      <c r="L2383" s="25" t="str">
        <f aca="false">IF(F2383="","",SUMIFS($D$2:$D$3001,$F$2:$F$3001,F2383))</f>
        <v/>
      </c>
      <c r="M2383" s="23" t="str">
        <f aca="false">IF(A2383="","",IF(E2383="","Uncategorized",IF(I2383="Unknown","Unknown category",IF(AND(I2383="Transfer",F2383=""),"Transfer needs ID",IF(AND(F2383&lt;&gt;"",ABS(N(L2383))&gt;0.009),"Unmatched transfer",IF(AND(LEFT(E2383,6)="Rental",K2383="Household"),"Rental row needs property",""))))))</f>
        <v/>
      </c>
    </row>
    <row r="2384" customFormat="false" ht="15" hidden="false" customHeight="false" outlineLevel="0" collapsed="false">
      <c r="A2384" s="21"/>
      <c r="D2384" s="22"/>
      <c r="I2384" s="23" t="str">
        <f aca="false">IF(E2384="","",IFERROR(INDEX(Categories!$A$2:$A$200,MATCH(E2384,Categories!$B$2:$B$200,0)),"Unknown"))</f>
        <v/>
      </c>
      <c r="J2384" s="24" t="str">
        <f aca="false">IF(A2384="","",DATE(YEAR(A2384),MONTH(A2384),1))</f>
        <v/>
      </c>
      <c r="K2384" s="23" t="str">
        <f aca="false">IF(A2384="","",IF(G2384&lt;&gt;"",G2384,IFERROR(INDEX(Accounts!$D$2:$D$40,MATCH(B2384,Accounts!$A$2:$A$40,0)),"Household")))</f>
        <v/>
      </c>
      <c r="L2384" s="25" t="str">
        <f aca="false">IF(F2384="","",SUMIFS($D$2:$D$3001,$F$2:$F$3001,F2384))</f>
        <v/>
      </c>
      <c r="M2384" s="23" t="str">
        <f aca="false">IF(A2384="","",IF(E2384="","Uncategorized",IF(I2384="Unknown","Unknown category",IF(AND(I2384="Transfer",F2384=""),"Transfer needs ID",IF(AND(F2384&lt;&gt;"",ABS(N(L2384))&gt;0.009),"Unmatched transfer",IF(AND(LEFT(E2384,6)="Rental",K2384="Household"),"Rental row needs property",""))))))</f>
        <v/>
      </c>
    </row>
    <row r="2385" customFormat="false" ht="15" hidden="false" customHeight="false" outlineLevel="0" collapsed="false">
      <c r="A2385" s="21"/>
      <c r="D2385" s="22"/>
      <c r="I2385" s="23" t="str">
        <f aca="false">IF(E2385="","",IFERROR(INDEX(Categories!$A$2:$A$200,MATCH(E2385,Categories!$B$2:$B$200,0)),"Unknown"))</f>
        <v/>
      </c>
      <c r="J2385" s="24" t="str">
        <f aca="false">IF(A2385="","",DATE(YEAR(A2385),MONTH(A2385),1))</f>
        <v/>
      </c>
      <c r="K2385" s="23" t="str">
        <f aca="false">IF(A2385="","",IF(G2385&lt;&gt;"",G2385,IFERROR(INDEX(Accounts!$D$2:$D$40,MATCH(B2385,Accounts!$A$2:$A$40,0)),"Household")))</f>
        <v/>
      </c>
      <c r="L2385" s="25" t="str">
        <f aca="false">IF(F2385="","",SUMIFS($D$2:$D$3001,$F$2:$F$3001,F2385))</f>
        <v/>
      </c>
      <c r="M2385" s="23" t="str">
        <f aca="false">IF(A2385="","",IF(E2385="","Uncategorized",IF(I2385="Unknown","Unknown category",IF(AND(I2385="Transfer",F2385=""),"Transfer needs ID",IF(AND(F2385&lt;&gt;"",ABS(N(L2385))&gt;0.009),"Unmatched transfer",IF(AND(LEFT(E2385,6)="Rental",K2385="Household"),"Rental row needs property",""))))))</f>
        <v/>
      </c>
    </row>
    <row r="2386" customFormat="false" ht="15" hidden="false" customHeight="false" outlineLevel="0" collapsed="false">
      <c r="A2386" s="21"/>
      <c r="D2386" s="22"/>
      <c r="I2386" s="23" t="str">
        <f aca="false">IF(E2386="","",IFERROR(INDEX(Categories!$A$2:$A$200,MATCH(E2386,Categories!$B$2:$B$200,0)),"Unknown"))</f>
        <v/>
      </c>
      <c r="J2386" s="24" t="str">
        <f aca="false">IF(A2386="","",DATE(YEAR(A2386),MONTH(A2386),1))</f>
        <v/>
      </c>
      <c r="K2386" s="23" t="str">
        <f aca="false">IF(A2386="","",IF(G2386&lt;&gt;"",G2386,IFERROR(INDEX(Accounts!$D$2:$D$40,MATCH(B2386,Accounts!$A$2:$A$40,0)),"Household")))</f>
        <v/>
      </c>
      <c r="L2386" s="25" t="str">
        <f aca="false">IF(F2386="","",SUMIFS($D$2:$D$3001,$F$2:$F$3001,F2386))</f>
        <v/>
      </c>
      <c r="M2386" s="23" t="str">
        <f aca="false">IF(A2386="","",IF(E2386="","Uncategorized",IF(I2386="Unknown","Unknown category",IF(AND(I2386="Transfer",F2386=""),"Transfer needs ID",IF(AND(F2386&lt;&gt;"",ABS(N(L2386))&gt;0.009),"Unmatched transfer",IF(AND(LEFT(E2386,6)="Rental",K2386="Household"),"Rental row needs property",""))))))</f>
        <v/>
      </c>
    </row>
    <row r="2387" customFormat="false" ht="15" hidden="false" customHeight="false" outlineLevel="0" collapsed="false">
      <c r="A2387" s="21"/>
      <c r="D2387" s="22"/>
      <c r="I2387" s="23" t="str">
        <f aca="false">IF(E2387="","",IFERROR(INDEX(Categories!$A$2:$A$200,MATCH(E2387,Categories!$B$2:$B$200,0)),"Unknown"))</f>
        <v/>
      </c>
      <c r="J2387" s="24" t="str">
        <f aca="false">IF(A2387="","",DATE(YEAR(A2387),MONTH(A2387),1))</f>
        <v/>
      </c>
      <c r="K2387" s="23" t="str">
        <f aca="false">IF(A2387="","",IF(G2387&lt;&gt;"",G2387,IFERROR(INDEX(Accounts!$D$2:$D$40,MATCH(B2387,Accounts!$A$2:$A$40,0)),"Household")))</f>
        <v/>
      </c>
      <c r="L2387" s="25" t="str">
        <f aca="false">IF(F2387="","",SUMIFS($D$2:$D$3001,$F$2:$F$3001,F2387))</f>
        <v/>
      </c>
      <c r="M2387" s="23" t="str">
        <f aca="false">IF(A2387="","",IF(E2387="","Uncategorized",IF(I2387="Unknown","Unknown category",IF(AND(I2387="Transfer",F2387=""),"Transfer needs ID",IF(AND(F2387&lt;&gt;"",ABS(N(L2387))&gt;0.009),"Unmatched transfer",IF(AND(LEFT(E2387,6)="Rental",K2387="Household"),"Rental row needs property",""))))))</f>
        <v/>
      </c>
    </row>
    <row r="2388" customFormat="false" ht="15" hidden="false" customHeight="false" outlineLevel="0" collapsed="false">
      <c r="A2388" s="21"/>
      <c r="D2388" s="22"/>
      <c r="I2388" s="23" t="str">
        <f aca="false">IF(E2388="","",IFERROR(INDEX(Categories!$A$2:$A$200,MATCH(E2388,Categories!$B$2:$B$200,0)),"Unknown"))</f>
        <v/>
      </c>
      <c r="J2388" s="24" t="str">
        <f aca="false">IF(A2388="","",DATE(YEAR(A2388),MONTH(A2388),1))</f>
        <v/>
      </c>
      <c r="K2388" s="23" t="str">
        <f aca="false">IF(A2388="","",IF(G2388&lt;&gt;"",G2388,IFERROR(INDEX(Accounts!$D$2:$D$40,MATCH(B2388,Accounts!$A$2:$A$40,0)),"Household")))</f>
        <v/>
      </c>
      <c r="L2388" s="25" t="str">
        <f aca="false">IF(F2388="","",SUMIFS($D$2:$D$3001,$F$2:$F$3001,F2388))</f>
        <v/>
      </c>
      <c r="M2388" s="23" t="str">
        <f aca="false">IF(A2388="","",IF(E2388="","Uncategorized",IF(I2388="Unknown","Unknown category",IF(AND(I2388="Transfer",F2388=""),"Transfer needs ID",IF(AND(F2388&lt;&gt;"",ABS(N(L2388))&gt;0.009),"Unmatched transfer",IF(AND(LEFT(E2388,6)="Rental",K2388="Household"),"Rental row needs property",""))))))</f>
        <v/>
      </c>
    </row>
    <row r="2389" customFormat="false" ht="15" hidden="false" customHeight="false" outlineLevel="0" collapsed="false">
      <c r="A2389" s="21"/>
      <c r="D2389" s="22"/>
      <c r="I2389" s="23" t="str">
        <f aca="false">IF(E2389="","",IFERROR(INDEX(Categories!$A$2:$A$200,MATCH(E2389,Categories!$B$2:$B$200,0)),"Unknown"))</f>
        <v/>
      </c>
      <c r="J2389" s="24" t="str">
        <f aca="false">IF(A2389="","",DATE(YEAR(A2389),MONTH(A2389),1))</f>
        <v/>
      </c>
      <c r="K2389" s="23" t="str">
        <f aca="false">IF(A2389="","",IF(G2389&lt;&gt;"",G2389,IFERROR(INDEX(Accounts!$D$2:$D$40,MATCH(B2389,Accounts!$A$2:$A$40,0)),"Household")))</f>
        <v/>
      </c>
      <c r="L2389" s="25" t="str">
        <f aca="false">IF(F2389="","",SUMIFS($D$2:$D$3001,$F$2:$F$3001,F2389))</f>
        <v/>
      </c>
      <c r="M2389" s="23" t="str">
        <f aca="false">IF(A2389="","",IF(E2389="","Uncategorized",IF(I2389="Unknown","Unknown category",IF(AND(I2389="Transfer",F2389=""),"Transfer needs ID",IF(AND(F2389&lt;&gt;"",ABS(N(L2389))&gt;0.009),"Unmatched transfer",IF(AND(LEFT(E2389,6)="Rental",K2389="Household"),"Rental row needs property",""))))))</f>
        <v/>
      </c>
    </row>
    <row r="2390" customFormat="false" ht="15" hidden="false" customHeight="false" outlineLevel="0" collapsed="false">
      <c r="A2390" s="21"/>
      <c r="D2390" s="22"/>
      <c r="I2390" s="23" t="str">
        <f aca="false">IF(E2390="","",IFERROR(INDEX(Categories!$A$2:$A$200,MATCH(E2390,Categories!$B$2:$B$200,0)),"Unknown"))</f>
        <v/>
      </c>
      <c r="J2390" s="24" t="str">
        <f aca="false">IF(A2390="","",DATE(YEAR(A2390),MONTH(A2390),1))</f>
        <v/>
      </c>
      <c r="K2390" s="23" t="str">
        <f aca="false">IF(A2390="","",IF(G2390&lt;&gt;"",G2390,IFERROR(INDEX(Accounts!$D$2:$D$40,MATCH(B2390,Accounts!$A$2:$A$40,0)),"Household")))</f>
        <v/>
      </c>
      <c r="L2390" s="25" t="str">
        <f aca="false">IF(F2390="","",SUMIFS($D$2:$D$3001,$F$2:$F$3001,F2390))</f>
        <v/>
      </c>
      <c r="M2390" s="23" t="str">
        <f aca="false">IF(A2390="","",IF(E2390="","Uncategorized",IF(I2390="Unknown","Unknown category",IF(AND(I2390="Transfer",F2390=""),"Transfer needs ID",IF(AND(F2390&lt;&gt;"",ABS(N(L2390))&gt;0.009),"Unmatched transfer",IF(AND(LEFT(E2390,6)="Rental",K2390="Household"),"Rental row needs property",""))))))</f>
        <v/>
      </c>
    </row>
    <row r="2391" customFormat="false" ht="15" hidden="false" customHeight="false" outlineLevel="0" collapsed="false">
      <c r="A2391" s="21"/>
      <c r="D2391" s="22"/>
      <c r="I2391" s="23" t="str">
        <f aca="false">IF(E2391="","",IFERROR(INDEX(Categories!$A$2:$A$200,MATCH(E2391,Categories!$B$2:$B$200,0)),"Unknown"))</f>
        <v/>
      </c>
      <c r="J2391" s="24" t="str">
        <f aca="false">IF(A2391="","",DATE(YEAR(A2391),MONTH(A2391),1))</f>
        <v/>
      </c>
      <c r="K2391" s="23" t="str">
        <f aca="false">IF(A2391="","",IF(G2391&lt;&gt;"",G2391,IFERROR(INDEX(Accounts!$D$2:$D$40,MATCH(B2391,Accounts!$A$2:$A$40,0)),"Household")))</f>
        <v/>
      </c>
      <c r="L2391" s="25" t="str">
        <f aca="false">IF(F2391="","",SUMIFS($D$2:$D$3001,$F$2:$F$3001,F2391))</f>
        <v/>
      </c>
      <c r="M2391" s="23" t="str">
        <f aca="false">IF(A2391="","",IF(E2391="","Uncategorized",IF(I2391="Unknown","Unknown category",IF(AND(I2391="Transfer",F2391=""),"Transfer needs ID",IF(AND(F2391&lt;&gt;"",ABS(N(L2391))&gt;0.009),"Unmatched transfer",IF(AND(LEFT(E2391,6)="Rental",K2391="Household"),"Rental row needs property",""))))))</f>
        <v/>
      </c>
    </row>
    <row r="2392" customFormat="false" ht="15" hidden="false" customHeight="false" outlineLevel="0" collapsed="false">
      <c r="A2392" s="21"/>
      <c r="D2392" s="22"/>
      <c r="I2392" s="23" t="str">
        <f aca="false">IF(E2392="","",IFERROR(INDEX(Categories!$A$2:$A$200,MATCH(E2392,Categories!$B$2:$B$200,0)),"Unknown"))</f>
        <v/>
      </c>
      <c r="J2392" s="24" t="str">
        <f aca="false">IF(A2392="","",DATE(YEAR(A2392),MONTH(A2392),1))</f>
        <v/>
      </c>
      <c r="K2392" s="23" t="str">
        <f aca="false">IF(A2392="","",IF(G2392&lt;&gt;"",G2392,IFERROR(INDEX(Accounts!$D$2:$D$40,MATCH(B2392,Accounts!$A$2:$A$40,0)),"Household")))</f>
        <v/>
      </c>
      <c r="L2392" s="25" t="str">
        <f aca="false">IF(F2392="","",SUMIFS($D$2:$D$3001,$F$2:$F$3001,F2392))</f>
        <v/>
      </c>
      <c r="M2392" s="23" t="str">
        <f aca="false">IF(A2392="","",IF(E2392="","Uncategorized",IF(I2392="Unknown","Unknown category",IF(AND(I2392="Transfer",F2392=""),"Transfer needs ID",IF(AND(F2392&lt;&gt;"",ABS(N(L2392))&gt;0.009),"Unmatched transfer",IF(AND(LEFT(E2392,6)="Rental",K2392="Household"),"Rental row needs property",""))))))</f>
        <v/>
      </c>
    </row>
    <row r="2393" customFormat="false" ht="15" hidden="false" customHeight="false" outlineLevel="0" collapsed="false">
      <c r="A2393" s="21"/>
      <c r="D2393" s="22"/>
      <c r="I2393" s="23" t="str">
        <f aca="false">IF(E2393="","",IFERROR(INDEX(Categories!$A$2:$A$200,MATCH(E2393,Categories!$B$2:$B$200,0)),"Unknown"))</f>
        <v/>
      </c>
      <c r="J2393" s="24" t="str">
        <f aca="false">IF(A2393="","",DATE(YEAR(A2393),MONTH(A2393),1))</f>
        <v/>
      </c>
      <c r="K2393" s="23" t="str">
        <f aca="false">IF(A2393="","",IF(G2393&lt;&gt;"",G2393,IFERROR(INDEX(Accounts!$D$2:$D$40,MATCH(B2393,Accounts!$A$2:$A$40,0)),"Household")))</f>
        <v/>
      </c>
      <c r="L2393" s="25" t="str">
        <f aca="false">IF(F2393="","",SUMIFS($D$2:$D$3001,$F$2:$F$3001,F2393))</f>
        <v/>
      </c>
      <c r="M2393" s="23" t="str">
        <f aca="false">IF(A2393="","",IF(E2393="","Uncategorized",IF(I2393="Unknown","Unknown category",IF(AND(I2393="Transfer",F2393=""),"Transfer needs ID",IF(AND(F2393&lt;&gt;"",ABS(N(L2393))&gt;0.009),"Unmatched transfer",IF(AND(LEFT(E2393,6)="Rental",K2393="Household"),"Rental row needs property",""))))))</f>
        <v/>
      </c>
    </row>
    <row r="2394" customFormat="false" ht="15" hidden="false" customHeight="false" outlineLevel="0" collapsed="false">
      <c r="A2394" s="21"/>
      <c r="D2394" s="22"/>
      <c r="I2394" s="23" t="str">
        <f aca="false">IF(E2394="","",IFERROR(INDEX(Categories!$A$2:$A$200,MATCH(E2394,Categories!$B$2:$B$200,0)),"Unknown"))</f>
        <v/>
      </c>
      <c r="J2394" s="24" t="str">
        <f aca="false">IF(A2394="","",DATE(YEAR(A2394),MONTH(A2394),1))</f>
        <v/>
      </c>
      <c r="K2394" s="23" t="str">
        <f aca="false">IF(A2394="","",IF(G2394&lt;&gt;"",G2394,IFERROR(INDEX(Accounts!$D$2:$D$40,MATCH(B2394,Accounts!$A$2:$A$40,0)),"Household")))</f>
        <v/>
      </c>
      <c r="L2394" s="25" t="str">
        <f aca="false">IF(F2394="","",SUMIFS($D$2:$D$3001,$F$2:$F$3001,F2394))</f>
        <v/>
      </c>
      <c r="M2394" s="23" t="str">
        <f aca="false">IF(A2394="","",IF(E2394="","Uncategorized",IF(I2394="Unknown","Unknown category",IF(AND(I2394="Transfer",F2394=""),"Transfer needs ID",IF(AND(F2394&lt;&gt;"",ABS(N(L2394))&gt;0.009),"Unmatched transfer",IF(AND(LEFT(E2394,6)="Rental",K2394="Household"),"Rental row needs property",""))))))</f>
        <v/>
      </c>
    </row>
    <row r="2395" customFormat="false" ht="15" hidden="false" customHeight="false" outlineLevel="0" collapsed="false">
      <c r="A2395" s="21"/>
      <c r="D2395" s="22"/>
      <c r="I2395" s="23" t="str">
        <f aca="false">IF(E2395="","",IFERROR(INDEX(Categories!$A$2:$A$200,MATCH(E2395,Categories!$B$2:$B$200,0)),"Unknown"))</f>
        <v/>
      </c>
      <c r="J2395" s="24" t="str">
        <f aca="false">IF(A2395="","",DATE(YEAR(A2395),MONTH(A2395),1))</f>
        <v/>
      </c>
      <c r="K2395" s="23" t="str">
        <f aca="false">IF(A2395="","",IF(G2395&lt;&gt;"",G2395,IFERROR(INDEX(Accounts!$D$2:$D$40,MATCH(B2395,Accounts!$A$2:$A$40,0)),"Household")))</f>
        <v/>
      </c>
      <c r="L2395" s="25" t="str">
        <f aca="false">IF(F2395="","",SUMIFS($D$2:$D$3001,$F$2:$F$3001,F2395))</f>
        <v/>
      </c>
      <c r="M2395" s="23" t="str">
        <f aca="false">IF(A2395="","",IF(E2395="","Uncategorized",IF(I2395="Unknown","Unknown category",IF(AND(I2395="Transfer",F2395=""),"Transfer needs ID",IF(AND(F2395&lt;&gt;"",ABS(N(L2395))&gt;0.009),"Unmatched transfer",IF(AND(LEFT(E2395,6)="Rental",K2395="Household"),"Rental row needs property",""))))))</f>
        <v/>
      </c>
    </row>
    <row r="2396" customFormat="false" ht="15" hidden="false" customHeight="false" outlineLevel="0" collapsed="false">
      <c r="A2396" s="21"/>
      <c r="D2396" s="22"/>
      <c r="I2396" s="23" t="str">
        <f aca="false">IF(E2396="","",IFERROR(INDEX(Categories!$A$2:$A$200,MATCH(E2396,Categories!$B$2:$B$200,0)),"Unknown"))</f>
        <v/>
      </c>
      <c r="J2396" s="24" t="str">
        <f aca="false">IF(A2396="","",DATE(YEAR(A2396),MONTH(A2396),1))</f>
        <v/>
      </c>
      <c r="K2396" s="23" t="str">
        <f aca="false">IF(A2396="","",IF(G2396&lt;&gt;"",G2396,IFERROR(INDEX(Accounts!$D$2:$D$40,MATCH(B2396,Accounts!$A$2:$A$40,0)),"Household")))</f>
        <v/>
      </c>
      <c r="L2396" s="25" t="str">
        <f aca="false">IF(F2396="","",SUMIFS($D$2:$D$3001,$F$2:$F$3001,F2396))</f>
        <v/>
      </c>
      <c r="M2396" s="23" t="str">
        <f aca="false">IF(A2396="","",IF(E2396="","Uncategorized",IF(I2396="Unknown","Unknown category",IF(AND(I2396="Transfer",F2396=""),"Transfer needs ID",IF(AND(F2396&lt;&gt;"",ABS(N(L2396))&gt;0.009),"Unmatched transfer",IF(AND(LEFT(E2396,6)="Rental",K2396="Household"),"Rental row needs property",""))))))</f>
        <v/>
      </c>
    </row>
    <row r="2397" customFormat="false" ht="15" hidden="false" customHeight="false" outlineLevel="0" collapsed="false">
      <c r="A2397" s="21"/>
      <c r="D2397" s="22"/>
      <c r="I2397" s="23" t="str">
        <f aca="false">IF(E2397="","",IFERROR(INDEX(Categories!$A$2:$A$200,MATCH(E2397,Categories!$B$2:$B$200,0)),"Unknown"))</f>
        <v/>
      </c>
      <c r="J2397" s="24" t="str">
        <f aca="false">IF(A2397="","",DATE(YEAR(A2397),MONTH(A2397),1))</f>
        <v/>
      </c>
      <c r="K2397" s="23" t="str">
        <f aca="false">IF(A2397="","",IF(G2397&lt;&gt;"",G2397,IFERROR(INDEX(Accounts!$D$2:$D$40,MATCH(B2397,Accounts!$A$2:$A$40,0)),"Household")))</f>
        <v/>
      </c>
      <c r="L2397" s="25" t="str">
        <f aca="false">IF(F2397="","",SUMIFS($D$2:$D$3001,$F$2:$F$3001,F2397))</f>
        <v/>
      </c>
      <c r="M2397" s="23" t="str">
        <f aca="false">IF(A2397="","",IF(E2397="","Uncategorized",IF(I2397="Unknown","Unknown category",IF(AND(I2397="Transfer",F2397=""),"Transfer needs ID",IF(AND(F2397&lt;&gt;"",ABS(N(L2397))&gt;0.009),"Unmatched transfer",IF(AND(LEFT(E2397,6)="Rental",K2397="Household"),"Rental row needs property",""))))))</f>
        <v/>
      </c>
    </row>
    <row r="2398" customFormat="false" ht="15" hidden="false" customHeight="false" outlineLevel="0" collapsed="false">
      <c r="A2398" s="21"/>
      <c r="D2398" s="22"/>
      <c r="I2398" s="23" t="str">
        <f aca="false">IF(E2398="","",IFERROR(INDEX(Categories!$A$2:$A$200,MATCH(E2398,Categories!$B$2:$B$200,0)),"Unknown"))</f>
        <v/>
      </c>
      <c r="J2398" s="24" t="str">
        <f aca="false">IF(A2398="","",DATE(YEAR(A2398),MONTH(A2398),1))</f>
        <v/>
      </c>
      <c r="K2398" s="23" t="str">
        <f aca="false">IF(A2398="","",IF(G2398&lt;&gt;"",G2398,IFERROR(INDEX(Accounts!$D$2:$D$40,MATCH(B2398,Accounts!$A$2:$A$40,0)),"Household")))</f>
        <v/>
      </c>
      <c r="L2398" s="25" t="str">
        <f aca="false">IF(F2398="","",SUMIFS($D$2:$D$3001,$F$2:$F$3001,F2398))</f>
        <v/>
      </c>
      <c r="M2398" s="23" t="str">
        <f aca="false">IF(A2398="","",IF(E2398="","Uncategorized",IF(I2398="Unknown","Unknown category",IF(AND(I2398="Transfer",F2398=""),"Transfer needs ID",IF(AND(F2398&lt;&gt;"",ABS(N(L2398))&gt;0.009),"Unmatched transfer",IF(AND(LEFT(E2398,6)="Rental",K2398="Household"),"Rental row needs property",""))))))</f>
        <v/>
      </c>
    </row>
    <row r="2399" customFormat="false" ht="15" hidden="false" customHeight="false" outlineLevel="0" collapsed="false">
      <c r="A2399" s="21"/>
      <c r="D2399" s="22"/>
      <c r="I2399" s="23" t="str">
        <f aca="false">IF(E2399="","",IFERROR(INDEX(Categories!$A$2:$A$200,MATCH(E2399,Categories!$B$2:$B$200,0)),"Unknown"))</f>
        <v/>
      </c>
      <c r="J2399" s="24" t="str">
        <f aca="false">IF(A2399="","",DATE(YEAR(A2399),MONTH(A2399),1))</f>
        <v/>
      </c>
      <c r="K2399" s="23" t="str">
        <f aca="false">IF(A2399="","",IF(G2399&lt;&gt;"",G2399,IFERROR(INDEX(Accounts!$D$2:$D$40,MATCH(B2399,Accounts!$A$2:$A$40,0)),"Household")))</f>
        <v/>
      </c>
      <c r="L2399" s="25" t="str">
        <f aca="false">IF(F2399="","",SUMIFS($D$2:$D$3001,$F$2:$F$3001,F2399))</f>
        <v/>
      </c>
      <c r="M2399" s="23" t="str">
        <f aca="false">IF(A2399="","",IF(E2399="","Uncategorized",IF(I2399="Unknown","Unknown category",IF(AND(I2399="Transfer",F2399=""),"Transfer needs ID",IF(AND(F2399&lt;&gt;"",ABS(N(L2399))&gt;0.009),"Unmatched transfer",IF(AND(LEFT(E2399,6)="Rental",K2399="Household"),"Rental row needs property",""))))))</f>
        <v/>
      </c>
    </row>
    <row r="2400" customFormat="false" ht="15" hidden="false" customHeight="false" outlineLevel="0" collapsed="false">
      <c r="A2400" s="21"/>
      <c r="D2400" s="22"/>
      <c r="I2400" s="23" t="str">
        <f aca="false">IF(E2400="","",IFERROR(INDEX(Categories!$A$2:$A$200,MATCH(E2400,Categories!$B$2:$B$200,0)),"Unknown"))</f>
        <v/>
      </c>
      <c r="J2400" s="24" t="str">
        <f aca="false">IF(A2400="","",DATE(YEAR(A2400),MONTH(A2400),1))</f>
        <v/>
      </c>
      <c r="K2400" s="23" t="str">
        <f aca="false">IF(A2400="","",IF(G2400&lt;&gt;"",G2400,IFERROR(INDEX(Accounts!$D$2:$D$40,MATCH(B2400,Accounts!$A$2:$A$40,0)),"Household")))</f>
        <v/>
      </c>
      <c r="L2400" s="25" t="str">
        <f aca="false">IF(F2400="","",SUMIFS($D$2:$D$3001,$F$2:$F$3001,F2400))</f>
        <v/>
      </c>
      <c r="M2400" s="23" t="str">
        <f aca="false">IF(A2400="","",IF(E2400="","Uncategorized",IF(I2400="Unknown","Unknown category",IF(AND(I2400="Transfer",F2400=""),"Transfer needs ID",IF(AND(F2400&lt;&gt;"",ABS(N(L2400))&gt;0.009),"Unmatched transfer",IF(AND(LEFT(E2400,6)="Rental",K2400="Household"),"Rental row needs property",""))))))</f>
        <v/>
      </c>
    </row>
    <row r="2401" customFormat="false" ht="15" hidden="false" customHeight="false" outlineLevel="0" collapsed="false">
      <c r="A2401" s="21"/>
      <c r="D2401" s="22"/>
      <c r="I2401" s="23" t="str">
        <f aca="false">IF(E2401="","",IFERROR(INDEX(Categories!$A$2:$A$200,MATCH(E2401,Categories!$B$2:$B$200,0)),"Unknown"))</f>
        <v/>
      </c>
      <c r="J2401" s="24" t="str">
        <f aca="false">IF(A2401="","",DATE(YEAR(A2401),MONTH(A2401),1))</f>
        <v/>
      </c>
      <c r="K2401" s="23" t="str">
        <f aca="false">IF(A2401="","",IF(G2401&lt;&gt;"",G2401,IFERROR(INDEX(Accounts!$D$2:$D$40,MATCH(B2401,Accounts!$A$2:$A$40,0)),"Household")))</f>
        <v/>
      </c>
      <c r="L2401" s="25" t="str">
        <f aca="false">IF(F2401="","",SUMIFS($D$2:$D$3001,$F$2:$F$3001,F2401))</f>
        <v/>
      </c>
      <c r="M2401" s="23" t="str">
        <f aca="false">IF(A2401="","",IF(E2401="","Uncategorized",IF(I2401="Unknown","Unknown category",IF(AND(I2401="Transfer",F2401=""),"Transfer needs ID",IF(AND(F2401&lt;&gt;"",ABS(N(L2401))&gt;0.009),"Unmatched transfer",IF(AND(LEFT(E2401,6)="Rental",K2401="Household"),"Rental row needs property",""))))))</f>
        <v/>
      </c>
    </row>
    <row r="2402" customFormat="false" ht="15" hidden="false" customHeight="false" outlineLevel="0" collapsed="false">
      <c r="A2402" s="21"/>
      <c r="D2402" s="22"/>
      <c r="I2402" s="23" t="str">
        <f aca="false">IF(E2402="","",IFERROR(INDEX(Categories!$A$2:$A$200,MATCH(E2402,Categories!$B$2:$B$200,0)),"Unknown"))</f>
        <v/>
      </c>
      <c r="J2402" s="24" t="str">
        <f aca="false">IF(A2402="","",DATE(YEAR(A2402),MONTH(A2402),1))</f>
        <v/>
      </c>
      <c r="K2402" s="23" t="str">
        <f aca="false">IF(A2402="","",IF(G2402&lt;&gt;"",G2402,IFERROR(INDEX(Accounts!$D$2:$D$40,MATCH(B2402,Accounts!$A$2:$A$40,0)),"Household")))</f>
        <v/>
      </c>
      <c r="L2402" s="25" t="str">
        <f aca="false">IF(F2402="","",SUMIFS($D$2:$D$3001,$F$2:$F$3001,F2402))</f>
        <v/>
      </c>
      <c r="M2402" s="23" t="str">
        <f aca="false">IF(A2402="","",IF(E2402="","Uncategorized",IF(I2402="Unknown","Unknown category",IF(AND(I2402="Transfer",F2402=""),"Transfer needs ID",IF(AND(F2402&lt;&gt;"",ABS(N(L2402))&gt;0.009),"Unmatched transfer",IF(AND(LEFT(E2402,6)="Rental",K2402="Household"),"Rental row needs property",""))))))</f>
        <v/>
      </c>
    </row>
    <row r="2403" customFormat="false" ht="15" hidden="false" customHeight="false" outlineLevel="0" collapsed="false">
      <c r="A2403" s="21"/>
      <c r="D2403" s="22"/>
      <c r="I2403" s="23" t="str">
        <f aca="false">IF(E2403="","",IFERROR(INDEX(Categories!$A$2:$A$200,MATCH(E2403,Categories!$B$2:$B$200,0)),"Unknown"))</f>
        <v/>
      </c>
      <c r="J2403" s="24" t="str">
        <f aca="false">IF(A2403="","",DATE(YEAR(A2403),MONTH(A2403),1))</f>
        <v/>
      </c>
      <c r="K2403" s="23" t="str">
        <f aca="false">IF(A2403="","",IF(G2403&lt;&gt;"",G2403,IFERROR(INDEX(Accounts!$D$2:$D$40,MATCH(B2403,Accounts!$A$2:$A$40,0)),"Household")))</f>
        <v/>
      </c>
      <c r="L2403" s="25" t="str">
        <f aca="false">IF(F2403="","",SUMIFS($D$2:$D$3001,$F$2:$F$3001,F2403))</f>
        <v/>
      </c>
      <c r="M2403" s="23" t="str">
        <f aca="false">IF(A2403="","",IF(E2403="","Uncategorized",IF(I2403="Unknown","Unknown category",IF(AND(I2403="Transfer",F2403=""),"Transfer needs ID",IF(AND(F2403&lt;&gt;"",ABS(N(L2403))&gt;0.009),"Unmatched transfer",IF(AND(LEFT(E2403,6)="Rental",K2403="Household"),"Rental row needs property",""))))))</f>
        <v/>
      </c>
    </row>
    <row r="2404" customFormat="false" ht="15" hidden="false" customHeight="false" outlineLevel="0" collapsed="false">
      <c r="A2404" s="21"/>
      <c r="D2404" s="22"/>
      <c r="I2404" s="23" t="str">
        <f aca="false">IF(E2404="","",IFERROR(INDEX(Categories!$A$2:$A$200,MATCH(E2404,Categories!$B$2:$B$200,0)),"Unknown"))</f>
        <v/>
      </c>
      <c r="J2404" s="24" t="str">
        <f aca="false">IF(A2404="","",DATE(YEAR(A2404),MONTH(A2404),1))</f>
        <v/>
      </c>
      <c r="K2404" s="23" t="str">
        <f aca="false">IF(A2404="","",IF(G2404&lt;&gt;"",G2404,IFERROR(INDEX(Accounts!$D$2:$D$40,MATCH(B2404,Accounts!$A$2:$A$40,0)),"Household")))</f>
        <v/>
      </c>
      <c r="L2404" s="25" t="str">
        <f aca="false">IF(F2404="","",SUMIFS($D$2:$D$3001,$F$2:$F$3001,F2404))</f>
        <v/>
      </c>
      <c r="M2404" s="23" t="str">
        <f aca="false">IF(A2404="","",IF(E2404="","Uncategorized",IF(I2404="Unknown","Unknown category",IF(AND(I2404="Transfer",F2404=""),"Transfer needs ID",IF(AND(F2404&lt;&gt;"",ABS(N(L2404))&gt;0.009),"Unmatched transfer",IF(AND(LEFT(E2404,6)="Rental",K2404="Household"),"Rental row needs property",""))))))</f>
        <v/>
      </c>
    </row>
    <row r="2405" customFormat="false" ht="15" hidden="false" customHeight="false" outlineLevel="0" collapsed="false">
      <c r="A2405" s="21"/>
      <c r="D2405" s="22"/>
      <c r="I2405" s="23" t="str">
        <f aca="false">IF(E2405="","",IFERROR(INDEX(Categories!$A$2:$A$200,MATCH(E2405,Categories!$B$2:$B$200,0)),"Unknown"))</f>
        <v/>
      </c>
      <c r="J2405" s="24" t="str">
        <f aca="false">IF(A2405="","",DATE(YEAR(A2405),MONTH(A2405),1))</f>
        <v/>
      </c>
      <c r="K2405" s="23" t="str">
        <f aca="false">IF(A2405="","",IF(G2405&lt;&gt;"",G2405,IFERROR(INDEX(Accounts!$D$2:$D$40,MATCH(B2405,Accounts!$A$2:$A$40,0)),"Household")))</f>
        <v/>
      </c>
      <c r="L2405" s="25" t="str">
        <f aca="false">IF(F2405="","",SUMIFS($D$2:$D$3001,$F$2:$F$3001,F2405))</f>
        <v/>
      </c>
      <c r="M2405" s="23" t="str">
        <f aca="false">IF(A2405="","",IF(E2405="","Uncategorized",IF(I2405="Unknown","Unknown category",IF(AND(I2405="Transfer",F2405=""),"Transfer needs ID",IF(AND(F2405&lt;&gt;"",ABS(N(L2405))&gt;0.009),"Unmatched transfer",IF(AND(LEFT(E2405,6)="Rental",K2405="Household"),"Rental row needs property",""))))))</f>
        <v/>
      </c>
    </row>
    <row r="2406" customFormat="false" ht="15" hidden="false" customHeight="false" outlineLevel="0" collapsed="false">
      <c r="A2406" s="21"/>
      <c r="D2406" s="22"/>
      <c r="I2406" s="23" t="str">
        <f aca="false">IF(E2406="","",IFERROR(INDEX(Categories!$A$2:$A$200,MATCH(E2406,Categories!$B$2:$B$200,0)),"Unknown"))</f>
        <v/>
      </c>
      <c r="J2406" s="24" t="str">
        <f aca="false">IF(A2406="","",DATE(YEAR(A2406),MONTH(A2406),1))</f>
        <v/>
      </c>
      <c r="K2406" s="23" t="str">
        <f aca="false">IF(A2406="","",IF(G2406&lt;&gt;"",G2406,IFERROR(INDEX(Accounts!$D$2:$D$40,MATCH(B2406,Accounts!$A$2:$A$40,0)),"Household")))</f>
        <v/>
      </c>
      <c r="L2406" s="25" t="str">
        <f aca="false">IF(F2406="","",SUMIFS($D$2:$D$3001,$F$2:$F$3001,F2406))</f>
        <v/>
      </c>
      <c r="M2406" s="23" t="str">
        <f aca="false">IF(A2406="","",IF(E2406="","Uncategorized",IF(I2406="Unknown","Unknown category",IF(AND(I2406="Transfer",F2406=""),"Transfer needs ID",IF(AND(F2406&lt;&gt;"",ABS(N(L2406))&gt;0.009),"Unmatched transfer",IF(AND(LEFT(E2406,6)="Rental",K2406="Household"),"Rental row needs property",""))))))</f>
        <v/>
      </c>
    </row>
    <row r="2407" customFormat="false" ht="15" hidden="false" customHeight="false" outlineLevel="0" collapsed="false">
      <c r="A2407" s="21"/>
      <c r="D2407" s="22"/>
      <c r="I2407" s="23" t="str">
        <f aca="false">IF(E2407="","",IFERROR(INDEX(Categories!$A$2:$A$200,MATCH(E2407,Categories!$B$2:$B$200,0)),"Unknown"))</f>
        <v/>
      </c>
      <c r="J2407" s="24" t="str">
        <f aca="false">IF(A2407="","",DATE(YEAR(A2407),MONTH(A2407),1))</f>
        <v/>
      </c>
      <c r="K2407" s="23" t="str">
        <f aca="false">IF(A2407="","",IF(G2407&lt;&gt;"",G2407,IFERROR(INDEX(Accounts!$D$2:$D$40,MATCH(B2407,Accounts!$A$2:$A$40,0)),"Household")))</f>
        <v/>
      </c>
      <c r="L2407" s="25" t="str">
        <f aca="false">IF(F2407="","",SUMIFS($D$2:$D$3001,$F$2:$F$3001,F2407))</f>
        <v/>
      </c>
      <c r="M2407" s="23" t="str">
        <f aca="false">IF(A2407="","",IF(E2407="","Uncategorized",IF(I2407="Unknown","Unknown category",IF(AND(I2407="Transfer",F2407=""),"Transfer needs ID",IF(AND(F2407&lt;&gt;"",ABS(N(L2407))&gt;0.009),"Unmatched transfer",IF(AND(LEFT(E2407,6)="Rental",K2407="Household"),"Rental row needs property",""))))))</f>
        <v/>
      </c>
    </row>
    <row r="2408" customFormat="false" ht="15" hidden="false" customHeight="false" outlineLevel="0" collapsed="false">
      <c r="A2408" s="21"/>
      <c r="D2408" s="22"/>
      <c r="I2408" s="23" t="str">
        <f aca="false">IF(E2408="","",IFERROR(INDEX(Categories!$A$2:$A$200,MATCH(E2408,Categories!$B$2:$B$200,0)),"Unknown"))</f>
        <v/>
      </c>
      <c r="J2408" s="24" t="str">
        <f aca="false">IF(A2408="","",DATE(YEAR(A2408),MONTH(A2408),1))</f>
        <v/>
      </c>
      <c r="K2408" s="23" t="str">
        <f aca="false">IF(A2408="","",IF(G2408&lt;&gt;"",G2408,IFERROR(INDEX(Accounts!$D$2:$D$40,MATCH(B2408,Accounts!$A$2:$A$40,0)),"Household")))</f>
        <v/>
      </c>
      <c r="L2408" s="25" t="str">
        <f aca="false">IF(F2408="","",SUMIFS($D$2:$D$3001,$F$2:$F$3001,F2408))</f>
        <v/>
      </c>
      <c r="M2408" s="23" t="str">
        <f aca="false">IF(A2408="","",IF(E2408="","Uncategorized",IF(I2408="Unknown","Unknown category",IF(AND(I2408="Transfer",F2408=""),"Transfer needs ID",IF(AND(F2408&lt;&gt;"",ABS(N(L2408))&gt;0.009),"Unmatched transfer",IF(AND(LEFT(E2408,6)="Rental",K2408="Household"),"Rental row needs property",""))))))</f>
        <v/>
      </c>
    </row>
    <row r="2409" customFormat="false" ht="15" hidden="false" customHeight="false" outlineLevel="0" collapsed="false">
      <c r="A2409" s="21"/>
      <c r="D2409" s="22"/>
      <c r="I2409" s="23" t="str">
        <f aca="false">IF(E2409="","",IFERROR(INDEX(Categories!$A$2:$A$200,MATCH(E2409,Categories!$B$2:$B$200,0)),"Unknown"))</f>
        <v/>
      </c>
      <c r="J2409" s="24" t="str">
        <f aca="false">IF(A2409="","",DATE(YEAR(A2409),MONTH(A2409),1))</f>
        <v/>
      </c>
      <c r="K2409" s="23" t="str">
        <f aca="false">IF(A2409="","",IF(G2409&lt;&gt;"",G2409,IFERROR(INDEX(Accounts!$D$2:$D$40,MATCH(B2409,Accounts!$A$2:$A$40,0)),"Household")))</f>
        <v/>
      </c>
      <c r="L2409" s="25" t="str">
        <f aca="false">IF(F2409="","",SUMIFS($D$2:$D$3001,$F$2:$F$3001,F2409))</f>
        <v/>
      </c>
      <c r="M2409" s="23" t="str">
        <f aca="false">IF(A2409="","",IF(E2409="","Uncategorized",IF(I2409="Unknown","Unknown category",IF(AND(I2409="Transfer",F2409=""),"Transfer needs ID",IF(AND(F2409&lt;&gt;"",ABS(N(L2409))&gt;0.009),"Unmatched transfer",IF(AND(LEFT(E2409,6)="Rental",K2409="Household"),"Rental row needs property",""))))))</f>
        <v/>
      </c>
    </row>
    <row r="2410" customFormat="false" ht="15" hidden="false" customHeight="false" outlineLevel="0" collapsed="false">
      <c r="A2410" s="21"/>
      <c r="D2410" s="22"/>
      <c r="I2410" s="23" t="str">
        <f aca="false">IF(E2410="","",IFERROR(INDEX(Categories!$A$2:$A$200,MATCH(E2410,Categories!$B$2:$B$200,0)),"Unknown"))</f>
        <v/>
      </c>
      <c r="J2410" s="24" t="str">
        <f aca="false">IF(A2410="","",DATE(YEAR(A2410),MONTH(A2410),1))</f>
        <v/>
      </c>
      <c r="K2410" s="23" t="str">
        <f aca="false">IF(A2410="","",IF(G2410&lt;&gt;"",G2410,IFERROR(INDEX(Accounts!$D$2:$D$40,MATCH(B2410,Accounts!$A$2:$A$40,0)),"Household")))</f>
        <v/>
      </c>
      <c r="L2410" s="25" t="str">
        <f aca="false">IF(F2410="","",SUMIFS($D$2:$D$3001,$F$2:$F$3001,F2410))</f>
        <v/>
      </c>
      <c r="M2410" s="23" t="str">
        <f aca="false">IF(A2410="","",IF(E2410="","Uncategorized",IF(I2410="Unknown","Unknown category",IF(AND(I2410="Transfer",F2410=""),"Transfer needs ID",IF(AND(F2410&lt;&gt;"",ABS(N(L2410))&gt;0.009),"Unmatched transfer",IF(AND(LEFT(E2410,6)="Rental",K2410="Household"),"Rental row needs property",""))))))</f>
        <v/>
      </c>
    </row>
    <row r="2411" customFormat="false" ht="15" hidden="false" customHeight="false" outlineLevel="0" collapsed="false">
      <c r="A2411" s="21"/>
      <c r="D2411" s="22"/>
      <c r="I2411" s="23" t="str">
        <f aca="false">IF(E2411="","",IFERROR(INDEX(Categories!$A$2:$A$200,MATCH(E2411,Categories!$B$2:$B$200,0)),"Unknown"))</f>
        <v/>
      </c>
      <c r="J2411" s="24" t="str">
        <f aca="false">IF(A2411="","",DATE(YEAR(A2411),MONTH(A2411),1))</f>
        <v/>
      </c>
      <c r="K2411" s="23" t="str">
        <f aca="false">IF(A2411="","",IF(G2411&lt;&gt;"",G2411,IFERROR(INDEX(Accounts!$D$2:$D$40,MATCH(B2411,Accounts!$A$2:$A$40,0)),"Household")))</f>
        <v/>
      </c>
      <c r="L2411" s="25" t="str">
        <f aca="false">IF(F2411="","",SUMIFS($D$2:$D$3001,$F$2:$F$3001,F2411))</f>
        <v/>
      </c>
      <c r="M2411" s="23" t="str">
        <f aca="false">IF(A2411="","",IF(E2411="","Uncategorized",IF(I2411="Unknown","Unknown category",IF(AND(I2411="Transfer",F2411=""),"Transfer needs ID",IF(AND(F2411&lt;&gt;"",ABS(N(L2411))&gt;0.009),"Unmatched transfer",IF(AND(LEFT(E2411,6)="Rental",K2411="Household"),"Rental row needs property",""))))))</f>
        <v/>
      </c>
    </row>
    <row r="2412" customFormat="false" ht="15" hidden="false" customHeight="false" outlineLevel="0" collapsed="false">
      <c r="A2412" s="21"/>
      <c r="D2412" s="22"/>
      <c r="I2412" s="23" t="str">
        <f aca="false">IF(E2412="","",IFERROR(INDEX(Categories!$A$2:$A$200,MATCH(E2412,Categories!$B$2:$B$200,0)),"Unknown"))</f>
        <v/>
      </c>
      <c r="J2412" s="24" t="str">
        <f aca="false">IF(A2412="","",DATE(YEAR(A2412),MONTH(A2412),1))</f>
        <v/>
      </c>
      <c r="K2412" s="23" t="str">
        <f aca="false">IF(A2412="","",IF(G2412&lt;&gt;"",G2412,IFERROR(INDEX(Accounts!$D$2:$D$40,MATCH(B2412,Accounts!$A$2:$A$40,0)),"Household")))</f>
        <v/>
      </c>
      <c r="L2412" s="25" t="str">
        <f aca="false">IF(F2412="","",SUMIFS($D$2:$D$3001,$F$2:$F$3001,F2412))</f>
        <v/>
      </c>
      <c r="M2412" s="23" t="str">
        <f aca="false">IF(A2412="","",IF(E2412="","Uncategorized",IF(I2412="Unknown","Unknown category",IF(AND(I2412="Transfer",F2412=""),"Transfer needs ID",IF(AND(F2412&lt;&gt;"",ABS(N(L2412))&gt;0.009),"Unmatched transfer",IF(AND(LEFT(E2412,6)="Rental",K2412="Household"),"Rental row needs property",""))))))</f>
        <v/>
      </c>
    </row>
    <row r="2413" customFormat="false" ht="15" hidden="false" customHeight="false" outlineLevel="0" collapsed="false">
      <c r="A2413" s="21"/>
      <c r="D2413" s="22"/>
      <c r="I2413" s="23" t="str">
        <f aca="false">IF(E2413="","",IFERROR(INDEX(Categories!$A$2:$A$200,MATCH(E2413,Categories!$B$2:$B$200,0)),"Unknown"))</f>
        <v/>
      </c>
      <c r="J2413" s="24" t="str">
        <f aca="false">IF(A2413="","",DATE(YEAR(A2413),MONTH(A2413),1))</f>
        <v/>
      </c>
      <c r="K2413" s="23" t="str">
        <f aca="false">IF(A2413="","",IF(G2413&lt;&gt;"",G2413,IFERROR(INDEX(Accounts!$D$2:$D$40,MATCH(B2413,Accounts!$A$2:$A$40,0)),"Household")))</f>
        <v/>
      </c>
      <c r="L2413" s="25" t="str">
        <f aca="false">IF(F2413="","",SUMIFS($D$2:$D$3001,$F$2:$F$3001,F2413))</f>
        <v/>
      </c>
      <c r="M2413" s="23" t="str">
        <f aca="false">IF(A2413="","",IF(E2413="","Uncategorized",IF(I2413="Unknown","Unknown category",IF(AND(I2413="Transfer",F2413=""),"Transfer needs ID",IF(AND(F2413&lt;&gt;"",ABS(N(L2413))&gt;0.009),"Unmatched transfer",IF(AND(LEFT(E2413,6)="Rental",K2413="Household"),"Rental row needs property",""))))))</f>
        <v/>
      </c>
    </row>
    <row r="2414" customFormat="false" ht="15" hidden="false" customHeight="false" outlineLevel="0" collapsed="false">
      <c r="A2414" s="21"/>
      <c r="D2414" s="22"/>
      <c r="I2414" s="23" t="str">
        <f aca="false">IF(E2414="","",IFERROR(INDEX(Categories!$A$2:$A$200,MATCH(E2414,Categories!$B$2:$B$200,0)),"Unknown"))</f>
        <v/>
      </c>
      <c r="J2414" s="24" t="str">
        <f aca="false">IF(A2414="","",DATE(YEAR(A2414),MONTH(A2414),1))</f>
        <v/>
      </c>
      <c r="K2414" s="23" t="str">
        <f aca="false">IF(A2414="","",IF(G2414&lt;&gt;"",G2414,IFERROR(INDEX(Accounts!$D$2:$D$40,MATCH(B2414,Accounts!$A$2:$A$40,0)),"Household")))</f>
        <v/>
      </c>
      <c r="L2414" s="25" t="str">
        <f aca="false">IF(F2414="","",SUMIFS($D$2:$D$3001,$F$2:$F$3001,F2414))</f>
        <v/>
      </c>
      <c r="M2414" s="23" t="str">
        <f aca="false">IF(A2414="","",IF(E2414="","Uncategorized",IF(I2414="Unknown","Unknown category",IF(AND(I2414="Transfer",F2414=""),"Transfer needs ID",IF(AND(F2414&lt;&gt;"",ABS(N(L2414))&gt;0.009),"Unmatched transfer",IF(AND(LEFT(E2414,6)="Rental",K2414="Household"),"Rental row needs property",""))))))</f>
        <v/>
      </c>
    </row>
    <row r="2415" customFormat="false" ht="15" hidden="false" customHeight="false" outlineLevel="0" collapsed="false">
      <c r="A2415" s="21"/>
      <c r="D2415" s="22"/>
      <c r="I2415" s="23" t="str">
        <f aca="false">IF(E2415="","",IFERROR(INDEX(Categories!$A$2:$A$200,MATCH(E2415,Categories!$B$2:$B$200,0)),"Unknown"))</f>
        <v/>
      </c>
      <c r="J2415" s="24" t="str">
        <f aca="false">IF(A2415="","",DATE(YEAR(A2415),MONTH(A2415),1))</f>
        <v/>
      </c>
      <c r="K2415" s="23" t="str">
        <f aca="false">IF(A2415="","",IF(G2415&lt;&gt;"",G2415,IFERROR(INDEX(Accounts!$D$2:$D$40,MATCH(B2415,Accounts!$A$2:$A$40,0)),"Household")))</f>
        <v/>
      </c>
      <c r="L2415" s="25" t="str">
        <f aca="false">IF(F2415="","",SUMIFS($D$2:$D$3001,$F$2:$F$3001,F2415))</f>
        <v/>
      </c>
      <c r="M2415" s="23" t="str">
        <f aca="false">IF(A2415="","",IF(E2415="","Uncategorized",IF(I2415="Unknown","Unknown category",IF(AND(I2415="Transfer",F2415=""),"Transfer needs ID",IF(AND(F2415&lt;&gt;"",ABS(N(L2415))&gt;0.009),"Unmatched transfer",IF(AND(LEFT(E2415,6)="Rental",K2415="Household"),"Rental row needs property",""))))))</f>
        <v/>
      </c>
    </row>
    <row r="2416" customFormat="false" ht="15" hidden="false" customHeight="false" outlineLevel="0" collapsed="false">
      <c r="A2416" s="21"/>
      <c r="D2416" s="22"/>
      <c r="I2416" s="23" t="str">
        <f aca="false">IF(E2416="","",IFERROR(INDEX(Categories!$A$2:$A$200,MATCH(E2416,Categories!$B$2:$B$200,0)),"Unknown"))</f>
        <v/>
      </c>
      <c r="J2416" s="24" t="str">
        <f aca="false">IF(A2416="","",DATE(YEAR(A2416),MONTH(A2416),1))</f>
        <v/>
      </c>
      <c r="K2416" s="23" t="str">
        <f aca="false">IF(A2416="","",IF(G2416&lt;&gt;"",G2416,IFERROR(INDEX(Accounts!$D$2:$D$40,MATCH(B2416,Accounts!$A$2:$A$40,0)),"Household")))</f>
        <v/>
      </c>
      <c r="L2416" s="25" t="str">
        <f aca="false">IF(F2416="","",SUMIFS($D$2:$D$3001,$F$2:$F$3001,F2416))</f>
        <v/>
      </c>
      <c r="M2416" s="23" t="str">
        <f aca="false">IF(A2416="","",IF(E2416="","Uncategorized",IF(I2416="Unknown","Unknown category",IF(AND(I2416="Transfer",F2416=""),"Transfer needs ID",IF(AND(F2416&lt;&gt;"",ABS(N(L2416))&gt;0.009),"Unmatched transfer",IF(AND(LEFT(E2416,6)="Rental",K2416="Household"),"Rental row needs property",""))))))</f>
        <v/>
      </c>
    </row>
    <row r="2417" customFormat="false" ht="15" hidden="false" customHeight="false" outlineLevel="0" collapsed="false">
      <c r="A2417" s="21"/>
      <c r="D2417" s="22"/>
      <c r="I2417" s="23" t="str">
        <f aca="false">IF(E2417="","",IFERROR(INDEX(Categories!$A$2:$A$200,MATCH(E2417,Categories!$B$2:$B$200,0)),"Unknown"))</f>
        <v/>
      </c>
      <c r="J2417" s="24" t="str">
        <f aca="false">IF(A2417="","",DATE(YEAR(A2417),MONTH(A2417),1))</f>
        <v/>
      </c>
      <c r="K2417" s="23" t="str">
        <f aca="false">IF(A2417="","",IF(G2417&lt;&gt;"",G2417,IFERROR(INDEX(Accounts!$D$2:$D$40,MATCH(B2417,Accounts!$A$2:$A$40,0)),"Household")))</f>
        <v/>
      </c>
      <c r="L2417" s="25" t="str">
        <f aca="false">IF(F2417="","",SUMIFS($D$2:$D$3001,$F$2:$F$3001,F2417))</f>
        <v/>
      </c>
      <c r="M2417" s="23" t="str">
        <f aca="false">IF(A2417="","",IF(E2417="","Uncategorized",IF(I2417="Unknown","Unknown category",IF(AND(I2417="Transfer",F2417=""),"Transfer needs ID",IF(AND(F2417&lt;&gt;"",ABS(N(L2417))&gt;0.009),"Unmatched transfer",IF(AND(LEFT(E2417,6)="Rental",K2417="Household"),"Rental row needs property",""))))))</f>
        <v/>
      </c>
    </row>
    <row r="2418" customFormat="false" ht="15" hidden="false" customHeight="false" outlineLevel="0" collapsed="false">
      <c r="A2418" s="21"/>
      <c r="D2418" s="22"/>
      <c r="I2418" s="23" t="str">
        <f aca="false">IF(E2418="","",IFERROR(INDEX(Categories!$A$2:$A$200,MATCH(E2418,Categories!$B$2:$B$200,0)),"Unknown"))</f>
        <v/>
      </c>
      <c r="J2418" s="24" t="str">
        <f aca="false">IF(A2418="","",DATE(YEAR(A2418),MONTH(A2418),1))</f>
        <v/>
      </c>
      <c r="K2418" s="23" t="str">
        <f aca="false">IF(A2418="","",IF(G2418&lt;&gt;"",G2418,IFERROR(INDEX(Accounts!$D$2:$D$40,MATCH(B2418,Accounts!$A$2:$A$40,0)),"Household")))</f>
        <v/>
      </c>
      <c r="L2418" s="25" t="str">
        <f aca="false">IF(F2418="","",SUMIFS($D$2:$D$3001,$F$2:$F$3001,F2418))</f>
        <v/>
      </c>
      <c r="M2418" s="23" t="str">
        <f aca="false">IF(A2418="","",IF(E2418="","Uncategorized",IF(I2418="Unknown","Unknown category",IF(AND(I2418="Transfer",F2418=""),"Transfer needs ID",IF(AND(F2418&lt;&gt;"",ABS(N(L2418))&gt;0.009),"Unmatched transfer",IF(AND(LEFT(E2418,6)="Rental",K2418="Household"),"Rental row needs property",""))))))</f>
        <v/>
      </c>
    </row>
    <row r="2419" customFormat="false" ht="15" hidden="false" customHeight="false" outlineLevel="0" collapsed="false">
      <c r="A2419" s="21"/>
      <c r="D2419" s="22"/>
      <c r="I2419" s="23" t="str">
        <f aca="false">IF(E2419="","",IFERROR(INDEX(Categories!$A$2:$A$200,MATCH(E2419,Categories!$B$2:$B$200,0)),"Unknown"))</f>
        <v/>
      </c>
      <c r="J2419" s="24" t="str">
        <f aca="false">IF(A2419="","",DATE(YEAR(A2419),MONTH(A2419),1))</f>
        <v/>
      </c>
      <c r="K2419" s="23" t="str">
        <f aca="false">IF(A2419="","",IF(G2419&lt;&gt;"",G2419,IFERROR(INDEX(Accounts!$D$2:$D$40,MATCH(B2419,Accounts!$A$2:$A$40,0)),"Household")))</f>
        <v/>
      </c>
      <c r="L2419" s="25" t="str">
        <f aca="false">IF(F2419="","",SUMIFS($D$2:$D$3001,$F$2:$F$3001,F2419))</f>
        <v/>
      </c>
      <c r="M2419" s="23" t="str">
        <f aca="false">IF(A2419="","",IF(E2419="","Uncategorized",IF(I2419="Unknown","Unknown category",IF(AND(I2419="Transfer",F2419=""),"Transfer needs ID",IF(AND(F2419&lt;&gt;"",ABS(N(L2419))&gt;0.009),"Unmatched transfer",IF(AND(LEFT(E2419,6)="Rental",K2419="Household"),"Rental row needs property",""))))))</f>
        <v/>
      </c>
    </row>
    <row r="2420" customFormat="false" ht="15" hidden="false" customHeight="false" outlineLevel="0" collapsed="false">
      <c r="A2420" s="21"/>
      <c r="D2420" s="22"/>
      <c r="I2420" s="23" t="str">
        <f aca="false">IF(E2420="","",IFERROR(INDEX(Categories!$A$2:$A$200,MATCH(E2420,Categories!$B$2:$B$200,0)),"Unknown"))</f>
        <v/>
      </c>
      <c r="J2420" s="24" t="str">
        <f aca="false">IF(A2420="","",DATE(YEAR(A2420),MONTH(A2420),1))</f>
        <v/>
      </c>
      <c r="K2420" s="23" t="str">
        <f aca="false">IF(A2420="","",IF(G2420&lt;&gt;"",G2420,IFERROR(INDEX(Accounts!$D$2:$D$40,MATCH(B2420,Accounts!$A$2:$A$40,0)),"Household")))</f>
        <v/>
      </c>
      <c r="L2420" s="25" t="str">
        <f aca="false">IF(F2420="","",SUMIFS($D$2:$D$3001,$F$2:$F$3001,F2420))</f>
        <v/>
      </c>
      <c r="M2420" s="23" t="str">
        <f aca="false">IF(A2420="","",IF(E2420="","Uncategorized",IF(I2420="Unknown","Unknown category",IF(AND(I2420="Transfer",F2420=""),"Transfer needs ID",IF(AND(F2420&lt;&gt;"",ABS(N(L2420))&gt;0.009),"Unmatched transfer",IF(AND(LEFT(E2420,6)="Rental",K2420="Household"),"Rental row needs property",""))))))</f>
        <v/>
      </c>
    </row>
    <row r="2421" customFormat="false" ht="15" hidden="false" customHeight="false" outlineLevel="0" collapsed="false">
      <c r="A2421" s="21"/>
      <c r="D2421" s="22"/>
      <c r="I2421" s="23" t="str">
        <f aca="false">IF(E2421="","",IFERROR(INDEX(Categories!$A$2:$A$200,MATCH(E2421,Categories!$B$2:$B$200,0)),"Unknown"))</f>
        <v/>
      </c>
      <c r="J2421" s="24" t="str">
        <f aca="false">IF(A2421="","",DATE(YEAR(A2421),MONTH(A2421),1))</f>
        <v/>
      </c>
      <c r="K2421" s="23" t="str">
        <f aca="false">IF(A2421="","",IF(G2421&lt;&gt;"",G2421,IFERROR(INDEX(Accounts!$D$2:$D$40,MATCH(B2421,Accounts!$A$2:$A$40,0)),"Household")))</f>
        <v/>
      </c>
      <c r="L2421" s="25" t="str">
        <f aca="false">IF(F2421="","",SUMIFS($D$2:$D$3001,$F$2:$F$3001,F2421))</f>
        <v/>
      </c>
      <c r="M2421" s="23" t="str">
        <f aca="false">IF(A2421="","",IF(E2421="","Uncategorized",IF(I2421="Unknown","Unknown category",IF(AND(I2421="Transfer",F2421=""),"Transfer needs ID",IF(AND(F2421&lt;&gt;"",ABS(N(L2421))&gt;0.009),"Unmatched transfer",IF(AND(LEFT(E2421,6)="Rental",K2421="Household"),"Rental row needs property",""))))))</f>
        <v/>
      </c>
    </row>
    <row r="2422" customFormat="false" ht="15" hidden="false" customHeight="false" outlineLevel="0" collapsed="false">
      <c r="A2422" s="21"/>
      <c r="D2422" s="22"/>
      <c r="I2422" s="23" t="str">
        <f aca="false">IF(E2422="","",IFERROR(INDEX(Categories!$A$2:$A$200,MATCH(E2422,Categories!$B$2:$B$200,0)),"Unknown"))</f>
        <v/>
      </c>
      <c r="J2422" s="24" t="str">
        <f aca="false">IF(A2422="","",DATE(YEAR(A2422),MONTH(A2422),1))</f>
        <v/>
      </c>
      <c r="K2422" s="23" t="str">
        <f aca="false">IF(A2422="","",IF(G2422&lt;&gt;"",G2422,IFERROR(INDEX(Accounts!$D$2:$D$40,MATCH(B2422,Accounts!$A$2:$A$40,0)),"Household")))</f>
        <v/>
      </c>
      <c r="L2422" s="25" t="str">
        <f aca="false">IF(F2422="","",SUMIFS($D$2:$D$3001,$F$2:$F$3001,F2422))</f>
        <v/>
      </c>
      <c r="M2422" s="23" t="str">
        <f aca="false">IF(A2422="","",IF(E2422="","Uncategorized",IF(I2422="Unknown","Unknown category",IF(AND(I2422="Transfer",F2422=""),"Transfer needs ID",IF(AND(F2422&lt;&gt;"",ABS(N(L2422))&gt;0.009),"Unmatched transfer",IF(AND(LEFT(E2422,6)="Rental",K2422="Household"),"Rental row needs property",""))))))</f>
        <v/>
      </c>
    </row>
    <row r="2423" customFormat="false" ht="15" hidden="false" customHeight="false" outlineLevel="0" collapsed="false">
      <c r="A2423" s="21"/>
      <c r="D2423" s="22"/>
      <c r="I2423" s="23" t="str">
        <f aca="false">IF(E2423="","",IFERROR(INDEX(Categories!$A$2:$A$200,MATCH(E2423,Categories!$B$2:$B$200,0)),"Unknown"))</f>
        <v/>
      </c>
      <c r="J2423" s="24" t="str">
        <f aca="false">IF(A2423="","",DATE(YEAR(A2423),MONTH(A2423),1))</f>
        <v/>
      </c>
      <c r="K2423" s="23" t="str">
        <f aca="false">IF(A2423="","",IF(G2423&lt;&gt;"",G2423,IFERROR(INDEX(Accounts!$D$2:$D$40,MATCH(B2423,Accounts!$A$2:$A$40,0)),"Household")))</f>
        <v/>
      </c>
      <c r="L2423" s="25" t="str">
        <f aca="false">IF(F2423="","",SUMIFS($D$2:$D$3001,$F$2:$F$3001,F2423))</f>
        <v/>
      </c>
      <c r="M2423" s="23" t="str">
        <f aca="false">IF(A2423="","",IF(E2423="","Uncategorized",IF(I2423="Unknown","Unknown category",IF(AND(I2423="Transfer",F2423=""),"Transfer needs ID",IF(AND(F2423&lt;&gt;"",ABS(N(L2423))&gt;0.009),"Unmatched transfer",IF(AND(LEFT(E2423,6)="Rental",K2423="Household"),"Rental row needs property",""))))))</f>
        <v/>
      </c>
    </row>
    <row r="2424" customFormat="false" ht="15" hidden="false" customHeight="false" outlineLevel="0" collapsed="false">
      <c r="A2424" s="21"/>
      <c r="D2424" s="22"/>
      <c r="I2424" s="23" t="str">
        <f aca="false">IF(E2424="","",IFERROR(INDEX(Categories!$A$2:$A$200,MATCH(E2424,Categories!$B$2:$B$200,0)),"Unknown"))</f>
        <v/>
      </c>
      <c r="J2424" s="24" t="str">
        <f aca="false">IF(A2424="","",DATE(YEAR(A2424),MONTH(A2424),1))</f>
        <v/>
      </c>
      <c r="K2424" s="23" t="str">
        <f aca="false">IF(A2424="","",IF(G2424&lt;&gt;"",G2424,IFERROR(INDEX(Accounts!$D$2:$D$40,MATCH(B2424,Accounts!$A$2:$A$40,0)),"Household")))</f>
        <v/>
      </c>
      <c r="L2424" s="25" t="str">
        <f aca="false">IF(F2424="","",SUMIFS($D$2:$D$3001,$F$2:$F$3001,F2424))</f>
        <v/>
      </c>
      <c r="M2424" s="23" t="str">
        <f aca="false">IF(A2424="","",IF(E2424="","Uncategorized",IF(I2424="Unknown","Unknown category",IF(AND(I2424="Transfer",F2424=""),"Transfer needs ID",IF(AND(F2424&lt;&gt;"",ABS(N(L2424))&gt;0.009),"Unmatched transfer",IF(AND(LEFT(E2424,6)="Rental",K2424="Household"),"Rental row needs property",""))))))</f>
        <v/>
      </c>
    </row>
    <row r="2425" customFormat="false" ht="15" hidden="false" customHeight="false" outlineLevel="0" collapsed="false">
      <c r="A2425" s="21"/>
      <c r="D2425" s="22"/>
      <c r="I2425" s="23" t="str">
        <f aca="false">IF(E2425="","",IFERROR(INDEX(Categories!$A$2:$A$200,MATCH(E2425,Categories!$B$2:$B$200,0)),"Unknown"))</f>
        <v/>
      </c>
      <c r="J2425" s="24" t="str">
        <f aca="false">IF(A2425="","",DATE(YEAR(A2425),MONTH(A2425),1))</f>
        <v/>
      </c>
      <c r="K2425" s="23" t="str">
        <f aca="false">IF(A2425="","",IF(G2425&lt;&gt;"",G2425,IFERROR(INDEX(Accounts!$D$2:$D$40,MATCH(B2425,Accounts!$A$2:$A$40,0)),"Household")))</f>
        <v/>
      </c>
      <c r="L2425" s="25" t="str">
        <f aca="false">IF(F2425="","",SUMIFS($D$2:$D$3001,$F$2:$F$3001,F2425))</f>
        <v/>
      </c>
      <c r="M2425" s="23" t="str">
        <f aca="false">IF(A2425="","",IF(E2425="","Uncategorized",IF(I2425="Unknown","Unknown category",IF(AND(I2425="Transfer",F2425=""),"Transfer needs ID",IF(AND(F2425&lt;&gt;"",ABS(N(L2425))&gt;0.009),"Unmatched transfer",IF(AND(LEFT(E2425,6)="Rental",K2425="Household"),"Rental row needs property",""))))))</f>
        <v/>
      </c>
    </row>
    <row r="2426" customFormat="false" ht="15" hidden="false" customHeight="false" outlineLevel="0" collapsed="false">
      <c r="A2426" s="21"/>
      <c r="D2426" s="22"/>
      <c r="I2426" s="23" t="str">
        <f aca="false">IF(E2426="","",IFERROR(INDEX(Categories!$A$2:$A$200,MATCH(E2426,Categories!$B$2:$B$200,0)),"Unknown"))</f>
        <v/>
      </c>
      <c r="J2426" s="24" t="str">
        <f aca="false">IF(A2426="","",DATE(YEAR(A2426),MONTH(A2426),1))</f>
        <v/>
      </c>
      <c r="K2426" s="23" t="str">
        <f aca="false">IF(A2426="","",IF(G2426&lt;&gt;"",G2426,IFERROR(INDEX(Accounts!$D$2:$D$40,MATCH(B2426,Accounts!$A$2:$A$40,0)),"Household")))</f>
        <v/>
      </c>
      <c r="L2426" s="25" t="str">
        <f aca="false">IF(F2426="","",SUMIFS($D$2:$D$3001,$F$2:$F$3001,F2426))</f>
        <v/>
      </c>
      <c r="M2426" s="23" t="str">
        <f aca="false">IF(A2426="","",IF(E2426="","Uncategorized",IF(I2426="Unknown","Unknown category",IF(AND(I2426="Transfer",F2426=""),"Transfer needs ID",IF(AND(F2426&lt;&gt;"",ABS(N(L2426))&gt;0.009),"Unmatched transfer",IF(AND(LEFT(E2426,6)="Rental",K2426="Household"),"Rental row needs property",""))))))</f>
        <v/>
      </c>
    </row>
    <row r="2427" customFormat="false" ht="15" hidden="false" customHeight="false" outlineLevel="0" collapsed="false">
      <c r="A2427" s="21"/>
      <c r="D2427" s="22"/>
      <c r="I2427" s="23" t="str">
        <f aca="false">IF(E2427="","",IFERROR(INDEX(Categories!$A$2:$A$200,MATCH(E2427,Categories!$B$2:$B$200,0)),"Unknown"))</f>
        <v/>
      </c>
      <c r="J2427" s="24" t="str">
        <f aca="false">IF(A2427="","",DATE(YEAR(A2427),MONTH(A2427),1))</f>
        <v/>
      </c>
      <c r="K2427" s="23" t="str">
        <f aca="false">IF(A2427="","",IF(G2427&lt;&gt;"",G2427,IFERROR(INDEX(Accounts!$D$2:$D$40,MATCH(B2427,Accounts!$A$2:$A$40,0)),"Household")))</f>
        <v/>
      </c>
      <c r="L2427" s="25" t="str">
        <f aca="false">IF(F2427="","",SUMIFS($D$2:$D$3001,$F$2:$F$3001,F2427))</f>
        <v/>
      </c>
      <c r="M2427" s="23" t="str">
        <f aca="false">IF(A2427="","",IF(E2427="","Uncategorized",IF(I2427="Unknown","Unknown category",IF(AND(I2427="Transfer",F2427=""),"Transfer needs ID",IF(AND(F2427&lt;&gt;"",ABS(N(L2427))&gt;0.009),"Unmatched transfer",IF(AND(LEFT(E2427,6)="Rental",K2427="Household"),"Rental row needs property",""))))))</f>
        <v/>
      </c>
    </row>
    <row r="2428" customFormat="false" ht="15" hidden="false" customHeight="false" outlineLevel="0" collapsed="false">
      <c r="A2428" s="21"/>
      <c r="D2428" s="22"/>
      <c r="I2428" s="23" t="str">
        <f aca="false">IF(E2428="","",IFERROR(INDEX(Categories!$A$2:$A$200,MATCH(E2428,Categories!$B$2:$B$200,0)),"Unknown"))</f>
        <v/>
      </c>
      <c r="J2428" s="24" t="str">
        <f aca="false">IF(A2428="","",DATE(YEAR(A2428),MONTH(A2428),1))</f>
        <v/>
      </c>
      <c r="K2428" s="23" t="str">
        <f aca="false">IF(A2428="","",IF(G2428&lt;&gt;"",G2428,IFERROR(INDEX(Accounts!$D$2:$D$40,MATCH(B2428,Accounts!$A$2:$A$40,0)),"Household")))</f>
        <v/>
      </c>
      <c r="L2428" s="25" t="str">
        <f aca="false">IF(F2428="","",SUMIFS($D$2:$D$3001,$F$2:$F$3001,F2428))</f>
        <v/>
      </c>
      <c r="M2428" s="23" t="str">
        <f aca="false">IF(A2428="","",IF(E2428="","Uncategorized",IF(I2428="Unknown","Unknown category",IF(AND(I2428="Transfer",F2428=""),"Transfer needs ID",IF(AND(F2428&lt;&gt;"",ABS(N(L2428))&gt;0.009),"Unmatched transfer",IF(AND(LEFT(E2428,6)="Rental",K2428="Household"),"Rental row needs property",""))))))</f>
        <v/>
      </c>
    </row>
    <row r="2429" customFormat="false" ht="15" hidden="false" customHeight="false" outlineLevel="0" collapsed="false">
      <c r="A2429" s="21"/>
      <c r="D2429" s="22"/>
      <c r="I2429" s="23" t="str">
        <f aca="false">IF(E2429="","",IFERROR(INDEX(Categories!$A$2:$A$200,MATCH(E2429,Categories!$B$2:$B$200,0)),"Unknown"))</f>
        <v/>
      </c>
      <c r="J2429" s="24" t="str">
        <f aca="false">IF(A2429="","",DATE(YEAR(A2429),MONTH(A2429),1))</f>
        <v/>
      </c>
      <c r="K2429" s="23" t="str">
        <f aca="false">IF(A2429="","",IF(G2429&lt;&gt;"",G2429,IFERROR(INDEX(Accounts!$D$2:$D$40,MATCH(B2429,Accounts!$A$2:$A$40,0)),"Household")))</f>
        <v/>
      </c>
      <c r="L2429" s="25" t="str">
        <f aca="false">IF(F2429="","",SUMIFS($D$2:$D$3001,$F$2:$F$3001,F2429))</f>
        <v/>
      </c>
      <c r="M2429" s="23" t="str">
        <f aca="false">IF(A2429="","",IF(E2429="","Uncategorized",IF(I2429="Unknown","Unknown category",IF(AND(I2429="Transfer",F2429=""),"Transfer needs ID",IF(AND(F2429&lt;&gt;"",ABS(N(L2429))&gt;0.009),"Unmatched transfer",IF(AND(LEFT(E2429,6)="Rental",K2429="Household"),"Rental row needs property",""))))))</f>
        <v/>
      </c>
    </row>
    <row r="2430" customFormat="false" ht="15" hidden="false" customHeight="false" outlineLevel="0" collapsed="false">
      <c r="A2430" s="21"/>
      <c r="D2430" s="22"/>
      <c r="I2430" s="23" t="str">
        <f aca="false">IF(E2430="","",IFERROR(INDEX(Categories!$A$2:$A$200,MATCH(E2430,Categories!$B$2:$B$200,0)),"Unknown"))</f>
        <v/>
      </c>
      <c r="J2430" s="24" t="str">
        <f aca="false">IF(A2430="","",DATE(YEAR(A2430),MONTH(A2430),1))</f>
        <v/>
      </c>
      <c r="K2430" s="23" t="str">
        <f aca="false">IF(A2430="","",IF(G2430&lt;&gt;"",G2430,IFERROR(INDEX(Accounts!$D$2:$D$40,MATCH(B2430,Accounts!$A$2:$A$40,0)),"Household")))</f>
        <v/>
      </c>
      <c r="L2430" s="25" t="str">
        <f aca="false">IF(F2430="","",SUMIFS($D$2:$D$3001,$F$2:$F$3001,F2430))</f>
        <v/>
      </c>
      <c r="M2430" s="23" t="str">
        <f aca="false">IF(A2430="","",IF(E2430="","Uncategorized",IF(I2430="Unknown","Unknown category",IF(AND(I2430="Transfer",F2430=""),"Transfer needs ID",IF(AND(F2430&lt;&gt;"",ABS(N(L2430))&gt;0.009),"Unmatched transfer",IF(AND(LEFT(E2430,6)="Rental",K2430="Household"),"Rental row needs property",""))))))</f>
        <v/>
      </c>
    </row>
    <row r="2431" customFormat="false" ht="15" hidden="false" customHeight="false" outlineLevel="0" collapsed="false">
      <c r="A2431" s="21"/>
      <c r="D2431" s="22"/>
      <c r="I2431" s="23" t="str">
        <f aca="false">IF(E2431="","",IFERROR(INDEX(Categories!$A$2:$A$200,MATCH(E2431,Categories!$B$2:$B$200,0)),"Unknown"))</f>
        <v/>
      </c>
      <c r="J2431" s="24" t="str">
        <f aca="false">IF(A2431="","",DATE(YEAR(A2431),MONTH(A2431),1))</f>
        <v/>
      </c>
      <c r="K2431" s="23" t="str">
        <f aca="false">IF(A2431="","",IF(G2431&lt;&gt;"",G2431,IFERROR(INDEX(Accounts!$D$2:$D$40,MATCH(B2431,Accounts!$A$2:$A$40,0)),"Household")))</f>
        <v/>
      </c>
      <c r="L2431" s="25" t="str">
        <f aca="false">IF(F2431="","",SUMIFS($D$2:$D$3001,$F$2:$F$3001,F2431))</f>
        <v/>
      </c>
      <c r="M2431" s="23" t="str">
        <f aca="false">IF(A2431="","",IF(E2431="","Uncategorized",IF(I2431="Unknown","Unknown category",IF(AND(I2431="Transfer",F2431=""),"Transfer needs ID",IF(AND(F2431&lt;&gt;"",ABS(N(L2431))&gt;0.009),"Unmatched transfer",IF(AND(LEFT(E2431,6)="Rental",K2431="Household"),"Rental row needs property",""))))))</f>
        <v/>
      </c>
    </row>
    <row r="2432" customFormat="false" ht="15" hidden="false" customHeight="false" outlineLevel="0" collapsed="false">
      <c r="A2432" s="21"/>
      <c r="D2432" s="22"/>
      <c r="I2432" s="23" t="str">
        <f aca="false">IF(E2432="","",IFERROR(INDEX(Categories!$A$2:$A$200,MATCH(E2432,Categories!$B$2:$B$200,0)),"Unknown"))</f>
        <v/>
      </c>
      <c r="J2432" s="24" t="str">
        <f aca="false">IF(A2432="","",DATE(YEAR(A2432),MONTH(A2432),1))</f>
        <v/>
      </c>
      <c r="K2432" s="23" t="str">
        <f aca="false">IF(A2432="","",IF(G2432&lt;&gt;"",G2432,IFERROR(INDEX(Accounts!$D$2:$D$40,MATCH(B2432,Accounts!$A$2:$A$40,0)),"Household")))</f>
        <v/>
      </c>
      <c r="L2432" s="25" t="str">
        <f aca="false">IF(F2432="","",SUMIFS($D$2:$D$3001,$F$2:$F$3001,F2432))</f>
        <v/>
      </c>
      <c r="M2432" s="23" t="str">
        <f aca="false">IF(A2432="","",IF(E2432="","Uncategorized",IF(I2432="Unknown","Unknown category",IF(AND(I2432="Transfer",F2432=""),"Transfer needs ID",IF(AND(F2432&lt;&gt;"",ABS(N(L2432))&gt;0.009),"Unmatched transfer",IF(AND(LEFT(E2432,6)="Rental",K2432="Household"),"Rental row needs property",""))))))</f>
        <v/>
      </c>
    </row>
    <row r="2433" customFormat="false" ht="15" hidden="false" customHeight="false" outlineLevel="0" collapsed="false">
      <c r="A2433" s="21"/>
      <c r="D2433" s="22"/>
      <c r="I2433" s="23" t="str">
        <f aca="false">IF(E2433="","",IFERROR(INDEX(Categories!$A$2:$A$200,MATCH(E2433,Categories!$B$2:$B$200,0)),"Unknown"))</f>
        <v/>
      </c>
      <c r="J2433" s="24" t="str">
        <f aca="false">IF(A2433="","",DATE(YEAR(A2433),MONTH(A2433),1))</f>
        <v/>
      </c>
      <c r="K2433" s="23" t="str">
        <f aca="false">IF(A2433="","",IF(G2433&lt;&gt;"",G2433,IFERROR(INDEX(Accounts!$D$2:$D$40,MATCH(B2433,Accounts!$A$2:$A$40,0)),"Household")))</f>
        <v/>
      </c>
      <c r="L2433" s="25" t="str">
        <f aca="false">IF(F2433="","",SUMIFS($D$2:$D$3001,$F$2:$F$3001,F2433))</f>
        <v/>
      </c>
      <c r="M2433" s="23" t="str">
        <f aca="false">IF(A2433="","",IF(E2433="","Uncategorized",IF(I2433="Unknown","Unknown category",IF(AND(I2433="Transfer",F2433=""),"Transfer needs ID",IF(AND(F2433&lt;&gt;"",ABS(N(L2433))&gt;0.009),"Unmatched transfer",IF(AND(LEFT(E2433,6)="Rental",K2433="Household"),"Rental row needs property",""))))))</f>
        <v/>
      </c>
    </row>
    <row r="2434" customFormat="false" ht="15" hidden="false" customHeight="false" outlineLevel="0" collapsed="false">
      <c r="A2434" s="21"/>
      <c r="D2434" s="22"/>
      <c r="I2434" s="23" t="str">
        <f aca="false">IF(E2434="","",IFERROR(INDEX(Categories!$A$2:$A$200,MATCH(E2434,Categories!$B$2:$B$200,0)),"Unknown"))</f>
        <v/>
      </c>
      <c r="J2434" s="24" t="str">
        <f aca="false">IF(A2434="","",DATE(YEAR(A2434),MONTH(A2434),1))</f>
        <v/>
      </c>
      <c r="K2434" s="23" t="str">
        <f aca="false">IF(A2434="","",IF(G2434&lt;&gt;"",G2434,IFERROR(INDEX(Accounts!$D$2:$D$40,MATCH(B2434,Accounts!$A$2:$A$40,0)),"Household")))</f>
        <v/>
      </c>
      <c r="L2434" s="25" t="str">
        <f aca="false">IF(F2434="","",SUMIFS($D$2:$D$3001,$F$2:$F$3001,F2434))</f>
        <v/>
      </c>
      <c r="M2434" s="23" t="str">
        <f aca="false">IF(A2434="","",IF(E2434="","Uncategorized",IF(I2434="Unknown","Unknown category",IF(AND(I2434="Transfer",F2434=""),"Transfer needs ID",IF(AND(F2434&lt;&gt;"",ABS(N(L2434))&gt;0.009),"Unmatched transfer",IF(AND(LEFT(E2434,6)="Rental",K2434="Household"),"Rental row needs property",""))))))</f>
        <v/>
      </c>
    </row>
    <row r="2435" customFormat="false" ht="15" hidden="false" customHeight="false" outlineLevel="0" collapsed="false">
      <c r="A2435" s="21"/>
      <c r="D2435" s="22"/>
      <c r="I2435" s="23" t="str">
        <f aca="false">IF(E2435="","",IFERROR(INDEX(Categories!$A$2:$A$200,MATCH(E2435,Categories!$B$2:$B$200,0)),"Unknown"))</f>
        <v/>
      </c>
      <c r="J2435" s="24" t="str">
        <f aca="false">IF(A2435="","",DATE(YEAR(A2435),MONTH(A2435),1))</f>
        <v/>
      </c>
      <c r="K2435" s="23" t="str">
        <f aca="false">IF(A2435="","",IF(G2435&lt;&gt;"",G2435,IFERROR(INDEX(Accounts!$D$2:$D$40,MATCH(B2435,Accounts!$A$2:$A$40,0)),"Household")))</f>
        <v/>
      </c>
      <c r="L2435" s="25" t="str">
        <f aca="false">IF(F2435="","",SUMIFS($D$2:$D$3001,$F$2:$F$3001,F2435))</f>
        <v/>
      </c>
      <c r="M2435" s="23" t="str">
        <f aca="false">IF(A2435="","",IF(E2435="","Uncategorized",IF(I2435="Unknown","Unknown category",IF(AND(I2435="Transfer",F2435=""),"Transfer needs ID",IF(AND(F2435&lt;&gt;"",ABS(N(L2435))&gt;0.009),"Unmatched transfer",IF(AND(LEFT(E2435,6)="Rental",K2435="Household"),"Rental row needs property",""))))))</f>
        <v/>
      </c>
    </row>
    <row r="2436" customFormat="false" ht="15" hidden="false" customHeight="false" outlineLevel="0" collapsed="false">
      <c r="A2436" s="21"/>
      <c r="D2436" s="22"/>
      <c r="I2436" s="23" t="str">
        <f aca="false">IF(E2436="","",IFERROR(INDEX(Categories!$A$2:$A$200,MATCH(E2436,Categories!$B$2:$B$200,0)),"Unknown"))</f>
        <v/>
      </c>
      <c r="J2436" s="24" t="str">
        <f aca="false">IF(A2436="","",DATE(YEAR(A2436),MONTH(A2436),1))</f>
        <v/>
      </c>
      <c r="K2436" s="23" t="str">
        <f aca="false">IF(A2436="","",IF(G2436&lt;&gt;"",G2436,IFERROR(INDEX(Accounts!$D$2:$D$40,MATCH(B2436,Accounts!$A$2:$A$40,0)),"Household")))</f>
        <v/>
      </c>
      <c r="L2436" s="25" t="str">
        <f aca="false">IF(F2436="","",SUMIFS($D$2:$D$3001,$F$2:$F$3001,F2436))</f>
        <v/>
      </c>
      <c r="M2436" s="23" t="str">
        <f aca="false">IF(A2436="","",IF(E2436="","Uncategorized",IF(I2436="Unknown","Unknown category",IF(AND(I2436="Transfer",F2436=""),"Transfer needs ID",IF(AND(F2436&lt;&gt;"",ABS(N(L2436))&gt;0.009),"Unmatched transfer",IF(AND(LEFT(E2436,6)="Rental",K2436="Household"),"Rental row needs property",""))))))</f>
        <v/>
      </c>
    </row>
    <row r="2437" customFormat="false" ht="15" hidden="false" customHeight="false" outlineLevel="0" collapsed="false">
      <c r="A2437" s="21"/>
      <c r="D2437" s="22"/>
      <c r="I2437" s="23" t="str">
        <f aca="false">IF(E2437="","",IFERROR(INDEX(Categories!$A$2:$A$200,MATCH(E2437,Categories!$B$2:$B$200,0)),"Unknown"))</f>
        <v/>
      </c>
      <c r="J2437" s="24" t="str">
        <f aca="false">IF(A2437="","",DATE(YEAR(A2437),MONTH(A2437),1))</f>
        <v/>
      </c>
      <c r="K2437" s="23" t="str">
        <f aca="false">IF(A2437="","",IF(G2437&lt;&gt;"",G2437,IFERROR(INDEX(Accounts!$D$2:$D$40,MATCH(B2437,Accounts!$A$2:$A$40,0)),"Household")))</f>
        <v/>
      </c>
      <c r="L2437" s="25" t="str">
        <f aca="false">IF(F2437="","",SUMIFS($D$2:$D$3001,$F$2:$F$3001,F2437))</f>
        <v/>
      </c>
      <c r="M2437" s="23" t="str">
        <f aca="false">IF(A2437="","",IF(E2437="","Uncategorized",IF(I2437="Unknown","Unknown category",IF(AND(I2437="Transfer",F2437=""),"Transfer needs ID",IF(AND(F2437&lt;&gt;"",ABS(N(L2437))&gt;0.009),"Unmatched transfer",IF(AND(LEFT(E2437,6)="Rental",K2437="Household"),"Rental row needs property",""))))))</f>
        <v/>
      </c>
    </row>
    <row r="2438" customFormat="false" ht="15" hidden="false" customHeight="false" outlineLevel="0" collapsed="false">
      <c r="A2438" s="21"/>
      <c r="D2438" s="22"/>
      <c r="I2438" s="23" t="str">
        <f aca="false">IF(E2438="","",IFERROR(INDEX(Categories!$A$2:$A$200,MATCH(E2438,Categories!$B$2:$B$200,0)),"Unknown"))</f>
        <v/>
      </c>
      <c r="J2438" s="24" t="str">
        <f aca="false">IF(A2438="","",DATE(YEAR(A2438),MONTH(A2438),1))</f>
        <v/>
      </c>
      <c r="K2438" s="23" t="str">
        <f aca="false">IF(A2438="","",IF(G2438&lt;&gt;"",G2438,IFERROR(INDEX(Accounts!$D$2:$D$40,MATCH(B2438,Accounts!$A$2:$A$40,0)),"Household")))</f>
        <v/>
      </c>
      <c r="L2438" s="25" t="str">
        <f aca="false">IF(F2438="","",SUMIFS($D$2:$D$3001,$F$2:$F$3001,F2438))</f>
        <v/>
      </c>
      <c r="M2438" s="23" t="str">
        <f aca="false">IF(A2438="","",IF(E2438="","Uncategorized",IF(I2438="Unknown","Unknown category",IF(AND(I2438="Transfer",F2438=""),"Transfer needs ID",IF(AND(F2438&lt;&gt;"",ABS(N(L2438))&gt;0.009),"Unmatched transfer",IF(AND(LEFT(E2438,6)="Rental",K2438="Household"),"Rental row needs property",""))))))</f>
        <v/>
      </c>
    </row>
    <row r="2439" customFormat="false" ht="15" hidden="false" customHeight="false" outlineLevel="0" collapsed="false">
      <c r="A2439" s="21"/>
      <c r="D2439" s="22"/>
      <c r="I2439" s="23" t="str">
        <f aca="false">IF(E2439="","",IFERROR(INDEX(Categories!$A$2:$A$200,MATCH(E2439,Categories!$B$2:$B$200,0)),"Unknown"))</f>
        <v/>
      </c>
      <c r="J2439" s="24" t="str">
        <f aca="false">IF(A2439="","",DATE(YEAR(A2439),MONTH(A2439),1))</f>
        <v/>
      </c>
      <c r="K2439" s="23" t="str">
        <f aca="false">IF(A2439="","",IF(G2439&lt;&gt;"",G2439,IFERROR(INDEX(Accounts!$D$2:$D$40,MATCH(B2439,Accounts!$A$2:$A$40,0)),"Household")))</f>
        <v/>
      </c>
      <c r="L2439" s="25" t="str">
        <f aca="false">IF(F2439="","",SUMIFS($D$2:$D$3001,$F$2:$F$3001,F2439))</f>
        <v/>
      </c>
      <c r="M2439" s="23" t="str">
        <f aca="false">IF(A2439="","",IF(E2439="","Uncategorized",IF(I2439="Unknown","Unknown category",IF(AND(I2439="Transfer",F2439=""),"Transfer needs ID",IF(AND(F2439&lt;&gt;"",ABS(N(L2439))&gt;0.009),"Unmatched transfer",IF(AND(LEFT(E2439,6)="Rental",K2439="Household"),"Rental row needs property",""))))))</f>
        <v/>
      </c>
    </row>
    <row r="2440" customFormat="false" ht="15" hidden="false" customHeight="false" outlineLevel="0" collapsed="false">
      <c r="A2440" s="21"/>
      <c r="D2440" s="22"/>
      <c r="I2440" s="23" t="str">
        <f aca="false">IF(E2440="","",IFERROR(INDEX(Categories!$A$2:$A$200,MATCH(E2440,Categories!$B$2:$B$200,0)),"Unknown"))</f>
        <v/>
      </c>
      <c r="J2440" s="24" t="str">
        <f aca="false">IF(A2440="","",DATE(YEAR(A2440),MONTH(A2440),1))</f>
        <v/>
      </c>
      <c r="K2440" s="23" t="str">
        <f aca="false">IF(A2440="","",IF(G2440&lt;&gt;"",G2440,IFERROR(INDEX(Accounts!$D$2:$D$40,MATCH(B2440,Accounts!$A$2:$A$40,0)),"Household")))</f>
        <v/>
      </c>
      <c r="L2440" s="25" t="str">
        <f aca="false">IF(F2440="","",SUMIFS($D$2:$D$3001,$F$2:$F$3001,F2440))</f>
        <v/>
      </c>
      <c r="M2440" s="23" t="str">
        <f aca="false">IF(A2440="","",IF(E2440="","Uncategorized",IF(I2440="Unknown","Unknown category",IF(AND(I2440="Transfer",F2440=""),"Transfer needs ID",IF(AND(F2440&lt;&gt;"",ABS(N(L2440))&gt;0.009),"Unmatched transfer",IF(AND(LEFT(E2440,6)="Rental",K2440="Household"),"Rental row needs property",""))))))</f>
        <v/>
      </c>
    </row>
    <row r="2441" customFormat="false" ht="15" hidden="false" customHeight="false" outlineLevel="0" collapsed="false">
      <c r="A2441" s="21"/>
      <c r="D2441" s="22"/>
      <c r="I2441" s="23" t="str">
        <f aca="false">IF(E2441="","",IFERROR(INDEX(Categories!$A$2:$A$200,MATCH(E2441,Categories!$B$2:$B$200,0)),"Unknown"))</f>
        <v/>
      </c>
      <c r="J2441" s="24" t="str">
        <f aca="false">IF(A2441="","",DATE(YEAR(A2441),MONTH(A2441),1))</f>
        <v/>
      </c>
      <c r="K2441" s="23" t="str">
        <f aca="false">IF(A2441="","",IF(G2441&lt;&gt;"",G2441,IFERROR(INDEX(Accounts!$D$2:$D$40,MATCH(B2441,Accounts!$A$2:$A$40,0)),"Household")))</f>
        <v/>
      </c>
      <c r="L2441" s="25" t="str">
        <f aca="false">IF(F2441="","",SUMIFS($D$2:$D$3001,$F$2:$F$3001,F2441))</f>
        <v/>
      </c>
      <c r="M2441" s="23" t="str">
        <f aca="false">IF(A2441="","",IF(E2441="","Uncategorized",IF(I2441="Unknown","Unknown category",IF(AND(I2441="Transfer",F2441=""),"Transfer needs ID",IF(AND(F2441&lt;&gt;"",ABS(N(L2441))&gt;0.009),"Unmatched transfer",IF(AND(LEFT(E2441,6)="Rental",K2441="Household"),"Rental row needs property",""))))))</f>
        <v/>
      </c>
    </row>
    <row r="2442" customFormat="false" ht="15" hidden="false" customHeight="false" outlineLevel="0" collapsed="false">
      <c r="A2442" s="21"/>
      <c r="D2442" s="22"/>
      <c r="I2442" s="23" t="str">
        <f aca="false">IF(E2442="","",IFERROR(INDEX(Categories!$A$2:$A$200,MATCH(E2442,Categories!$B$2:$B$200,0)),"Unknown"))</f>
        <v/>
      </c>
      <c r="J2442" s="24" t="str">
        <f aca="false">IF(A2442="","",DATE(YEAR(A2442),MONTH(A2442),1))</f>
        <v/>
      </c>
      <c r="K2442" s="23" t="str">
        <f aca="false">IF(A2442="","",IF(G2442&lt;&gt;"",G2442,IFERROR(INDEX(Accounts!$D$2:$D$40,MATCH(B2442,Accounts!$A$2:$A$40,0)),"Household")))</f>
        <v/>
      </c>
      <c r="L2442" s="25" t="str">
        <f aca="false">IF(F2442="","",SUMIFS($D$2:$D$3001,$F$2:$F$3001,F2442))</f>
        <v/>
      </c>
      <c r="M2442" s="23" t="str">
        <f aca="false">IF(A2442="","",IF(E2442="","Uncategorized",IF(I2442="Unknown","Unknown category",IF(AND(I2442="Transfer",F2442=""),"Transfer needs ID",IF(AND(F2442&lt;&gt;"",ABS(N(L2442))&gt;0.009),"Unmatched transfer",IF(AND(LEFT(E2442,6)="Rental",K2442="Household"),"Rental row needs property",""))))))</f>
        <v/>
      </c>
    </row>
    <row r="2443" customFormat="false" ht="15" hidden="false" customHeight="false" outlineLevel="0" collapsed="false">
      <c r="A2443" s="21"/>
      <c r="D2443" s="22"/>
      <c r="I2443" s="23" t="str">
        <f aca="false">IF(E2443="","",IFERROR(INDEX(Categories!$A$2:$A$200,MATCH(E2443,Categories!$B$2:$B$200,0)),"Unknown"))</f>
        <v/>
      </c>
      <c r="J2443" s="24" t="str">
        <f aca="false">IF(A2443="","",DATE(YEAR(A2443),MONTH(A2443),1))</f>
        <v/>
      </c>
      <c r="K2443" s="23" t="str">
        <f aca="false">IF(A2443="","",IF(G2443&lt;&gt;"",G2443,IFERROR(INDEX(Accounts!$D$2:$D$40,MATCH(B2443,Accounts!$A$2:$A$40,0)),"Household")))</f>
        <v/>
      </c>
      <c r="L2443" s="25" t="str">
        <f aca="false">IF(F2443="","",SUMIFS($D$2:$D$3001,$F$2:$F$3001,F2443))</f>
        <v/>
      </c>
      <c r="M2443" s="23" t="str">
        <f aca="false">IF(A2443="","",IF(E2443="","Uncategorized",IF(I2443="Unknown","Unknown category",IF(AND(I2443="Transfer",F2443=""),"Transfer needs ID",IF(AND(F2443&lt;&gt;"",ABS(N(L2443))&gt;0.009),"Unmatched transfer",IF(AND(LEFT(E2443,6)="Rental",K2443="Household"),"Rental row needs property",""))))))</f>
        <v/>
      </c>
    </row>
    <row r="2444" customFormat="false" ht="15" hidden="false" customHeight="false" outlineLevel="0" collapsed="false">
      <c r="A2444" s="21"/>
      <c r="D2444" s="22"/>
      <c r="I2444" s="23" t="str">
        <f aca="false">IF(E2444="","",IFERROR(INDEX(Categories!$A$2:$A$200,MATCH(E2444,Categories!$B$2:$B$200,0)),"Unknown"))</f>
        <v/>
      </c>
      <c r="J2444" s="24" t="str">
        <f aca="false">IF(A2444="","",DATE(YEAR(A2444),MONTH(A2444),1))</f>
        <v/>
      </c>
      <c r="K2444" s="23" t="str">
        <f aca="false">IF(A2444="","",IF(G2444&lt;&gt;"",G2444,IFERROR(INDEX(Accounts!$D$2:$D$40,MATCH(B2444,Accounts!$A$2:$A$40,0)),"Household")))</f>
        <v/>
      </c>
      <c r="L2444" s="25" t="str">
        <f aca="false">IF(F2444="","",SUMIFS($D$2:$D$3001,$F$2:$F$3001,F2444))</f>
        <v/>
      </c>
      <c r="M2444" s="23" t="str">
        <f aca="false">IF(A2444="","",IF(E2444="","Uncategorized",IF(I2444="Unknown","Unknown category",IF(AND(I2444="Transfer",F2444=""),"Transfer needs ID",IF(AND(F2444&lt;&gt;"",ABS(N(L2444))&gt;0.009),"Unmatched transfer",IF(AND(LEFT(E2444,6)="Rental",K2444="Household"),"Rental row needs property",""))))))</f>
        <v/>
      </c>
    </row>
    <row r="2445" customFormat="false" ht="15" hidden="false" customHeight="false" outlineLevel="0" collapsed="false">
      <c r="A2445" s="21"/>
      <c r="D2445" s="22"/>
      <c r="I2445" s="23" t="str">
        <f aca="false">IF(E2445="","",IFERROR(INDEX(Categories!$A$2:$A$200,MATCH(E2445,Categories!$B$2:$B$200,0)),"Unknown"))</f>
        <v/>
      </c>
      <c r="J2445" s="24" t="str">
        <f aca="false">IF(A2445="","",DATE(YEAR(A2445),MONTH(A2445),1))</f>
        <v/>
      </c>
      <c r="K2445" s="23" t="str">
        <f aca="false">IF(A2445="","",IF(G2445&lt;&gt;"",G2445,IFERROR(INDEX(Accounts!$D$2:$D$40,MATCH(B2445,Accounts!$A$2:$A$40,0)),"Household")))</f>
        <v/>
      </c>
      <c r="L2445" s="25" t="str">
        <f aca="false">IF(F2445="","",SUMIFS($D$2:$D$3001,$F$2:$F$3001,F2445))</f>
        <v/>
      </c>
      <c r="M2445" s="23" t="str">
        <f aca="false">IF(A2445="","",IF(E2445="","Uncategorized",IF(I2445="Unknown","Unknown category",IF(AND(I2445="Transfer",F2445=""),"Transfer needs ID",IF(AND(F2445&lt;&gt;"",ABS(N(L2445))&gt;0.009),"Unmatched transfer",IF(AND(LEFT(E2445,6)="Rental",K2445="Household"),"Rental row needs property",""))))))</f>
        <v/>
      </c>
    </row>
    <row r="2446" customFormat="false" ht="15" hidden="false" customHeight="false" outlineLevel="0" collapsed="false">
      <c r="A2446" s="21"/>
      <c r="D2446" s="22"/>
      <c r="I2446" s="23" t="str">
        <f aca="false">IF(E2446="","",IFERROR(INDEX(Categories!$A$2:$A$200,MATCH(E2446,Categories!$B$2:$B$200,0)),"Unknown"))</f>
        <v/>
      </c>
      <c r="J2446" s="24" t="str">
        <f aca="false">IF(A2446="","",DATE(YEAR(A2446),MONTH(A2446),1))</f>
        <v/>
      </c>
      <c r="K2446" s="23" t="str">
        <f aca="false">IF(A2446="","",IF(G2446&lt;&gt;"",G2446,IFERROR(INDEX(Accounts!$D$2:$D$40,MATCH(B2446,Accounts!$A$2:$A$40,0)),"Household")))</f>
        <v/>
      </c>
      <c r="L2446" s="25" t="str">
        <f aca="false">IF(F2446="","",SUMIFS($D$2:$D$3001,$F$2:$F$3001,F2446))</f>
        <v/>
      </c>
      <c r="M2446" s="23" t="str">
        <f aca="false">IF(A2446="","",IF(E2446="","Uncategorized",IF(I2446="Unknown","Unknown category",IF(AND(I2446="Transfer",F2446=""),"Transfer needs ID",IF(AND(F2446&lt;&gt;"",ABS(N(L2446))&gt;0.009),"Unmatched transfer",IF(AND(LEFT(E2446,6)="Rental",K2446="Household"),"Rental row needs property",""))))))</f>
        <v/>
      </c>
    </row>
    <row r="2447" customFormat="false" ht="15" hidden="false" customHeight="false" outlineLevel="0" collapsed="false">
      <c r="A2447" s="21"/>
      <c r="D2447" s="22"/>
      <c r="I2447" s="23" t="str">
        <f aca="false">IF(E2447="","",IFERROR(INDEX(Categories!$A$2:$A$200,MATCH(E2447,Categories!$B$2:$B$200,0)),"Unknown"))</f>
        <v/>
      </c>
      <c r="J2447" s="24" t="str">
        <f aca="false">IF(A2447="","",DATE(YEAR(A2447),MONTH(A2447),1))</f>
        <v/>
      </c>
      <c r="K2447" s="23" t="str">
        <f aca="false">IF(A2447="","",IF(G2447&lt;&gt;"",G2447,IFERROR(INDEX(Accounts!$D$2:$D$40,MATCH(B2447,Accounts!$A$2:$A$40,0)),"Household")))</f>
        <v/>
      </c>
      <c r="L2447" s="25" t="str">
        <f aca="false">IF(F2447="","",SUMIFS($D$2:$D$3001,$F$2:$F$3001,F2447))</f>
        <v/>
      </c>
      <c r="M2447" s="23" t="str">
        <f aca="false">IF(A2447="","",IF(E2447="","Uncategorized",IF(I2447="Unknown","Unknown category",IF(AND(I2447="Transfer",F2447=""),"Transfer needs ID",IF(AND(F2447&lt;&gt;"",ABS(N(L2447))&gt;0.009),"Unmatched transfer",IF(AND(LEFT(E2447,6)="Rental",K2447="Household"),"Rental row needs property",""))))))</f>
        <v/>
      </c>
    </row>
    <row r="2448" customFormat="false" ht="15" hidden="false" customHeight="false" outlineLevel="0" collapsed="false">
      <c r="A2448" s="21"/>
      <c r="D2448" s="22"/>
      <c r="I2448" s="23" t="str">
        <f aca="false">IF(E2448="","",IFERROR(INDEX(Categories!$A$2:$A$200,MATCH(E2448,Categories!$B$2:$B$200,0)),"Unknown"))</f>
        <v/>
      </c>
      <c r="J2448" s="24" t="str">
        <f aca="false">IF(A2448="","",DATE(YEAR(A2448),MONTH(A2448),1))</f>
        <v/>
      </c>
      <c r="K2448" s="23" t="str">
        <f aca="false">IF(A2448="","",IF(G2448&lt;&gt;"",G2448,IFERROR(INDEX(Accounts!$D$2:$D$40,MATCH(B2448,Accounts!$A$2:$A$40,0)),"Household")))</f>
        <v/>
      </c>
      <c r="L2448" s="25" t="str">
        <f aca="false">IF(F2448="","",SUMIFS($D$2:$D$3001,$F$2:$F$3001,F2448))</f>
        <v/>
      </c>
      <c r="M2448" s="23" t="str">
        <f aca="false">IF(A2448="","",IF(E2448="","Uncategorized",IF(I2448="Unknown","Unknown category",IF(AND(I2448="Transfer",F2448=""),"Transfer needs ID",IF(AND(F2448&lt;&gt;"",ABS(N(L2448))&gt;0.009),"Unmatched transfer",IF(AND(LEFT(E2448,6)="Rental",K2448="Household"),"Rental row needs property",""))))))</f>
        <v/>
      </c>
    </row>
    <row r="2449" customFormat="false" ht="15" hidden="false" customHeight="false" outlineLevel="0" collapsed="false">
      <c r="A2449" s="21"/>
      <c r="D2449" s="22"/>
      <c r="I2449" s="23" t="str">
        <f aca="false">IF(E2449="","",IFERROR(INDEX(Categories!$A$2:$A$200,MATCH(E2449,Categories!$B$2:$B$200,0)),"Unknown"))</f>
        <v/>
      </c>
      <c r="J2449" s="24" t="str">
        <f aca="false">IF(A2449="","",DATE(YEAR(A2449),MONTH(A2449),1))</f>
        <v/>
      </c>
      <c r="K2449" s="23" t="str">
        <f aca="false">IF(A2449="","",IF(G2449&lt;&gt;"",G2449,IFERROR(INDEX(Accounts!$D$2:$D$40,MATCH(B2449,Accounts!$A$2:$A$40,0)),"Household")))</f>
        <v/>
      </c>
      <c r="L2449" s="25" t="str">
        <f aca="false">IF(F2449="","",SUMIFS($D$2:$D$3001,$F$2:$F$3001,F2449))</f>
        <v/>
      </c>
      <c r="M2449" s="23" t="str">
        <f aca="false">IF(A2449="","",IF(E2449="","Uncategorized",IF(I2449="Unknown","Unknown category",IF(AND(I2449="Transfer",F2449=""),"Transfer needs ID",IF(AND(F2449&lt;&gt;"",ABS(N(L2449))&gt;0.009),"Unmatched transfer",IF(AND(LEFT(E2449,6)="Rental",K2449="Household"),"Rental row needs property",""))))))</f>
        <v/>
      </c>
    </row>
    <row r="2450" customFormat="false" ht="15" hidden="false" customHeight="false" outlineLevel="0" collapsed="false">
      <c r="A2450" s="21"/>
      <c r="D2450" s="22"/>
      <c r="I2450" s="23" t="str">
        <f aca="false">IF(E2450="","",IFERROR(INDEX(Categories!$A$2:$A$200,MATCH(E2450,Categories!$B$2:$B$200,0)),"Unknown"))</f>
        <v/>
      </c>
      <c r="J2450" s="24" t="str">
        <f aca="false">IF(A2450="","",DATE(YEAR(A2450),MONTH(A2450),1))</f>
        <v/>
      </c>
      <c r="K2450" s="23" t="str">
        <f aca="false">IF(A2450="","",IF(G2450&lt;&gt;"",G2450,IFERROR(INDEX(Accounts!$D$2:$D$40,MATCH(B2450,Accounts!$A$2:$A$40,0)),"Household")))</f>
        <v/>
      </c>
      <c r="L2450" s="25" t="str">
        <f aca="false">IF(F2450="","",SUMIFS($D$2:$D$3001,$F$2:$F$3001,F2450))</f>
        <v/>
      </c>
      <c r="M2450" s="23" t="str">
        <f aca="false">IF(A2450="","",IF(E2450="","Uncategorized",IF(I2450="Unknown","Unknown category",IF(AND(I2450="Transfer",F2450=""),"Transfer needs ID",IF(AND(F2450&lt;&gt;"",ABS(N(L2450))&gt;0.009),"Unmatched transfer",IF(AND(LEFT(E2450,6)="Rental",K2450="Household"),"Rental row needs property",""))))))</f>
        <v/>
      </c>
    </row>
    <row r="2451" customFormat="false" ht="15" hidden="false" customHeight="false" outlineLevel="0" collapsed="false">
      <c r="A2451" s="21"/>
      <c r="D2451" s="22"/>
      <c r="I2451" s="23" t="str">
        <f aca="false">IF(E2451="","",IFERROR(INDEX(Categories!$A$2:$A$200,MATCH(E2451,Categories!$B$2:$B$200,0)),"Unknown"))</f>
        <v/>
      </c>
      <c r="J2451" s="24" t="str">
        <f aca="false">IF(A2451="","",DATE(YEAR(A2451),MONTH(A2451),1))</f>
        <v/>
      </c>
      <c r="K2451" s="23" t="str">
        <f aca="false">IF(A2451="","",IF(G2451&lt;&gt;"",G2451,IFERROR(INDEX(Accounts!$D$2:$D$40,MATCH(B2451,Accounts!$A$2:$A$40,0)),"Household")))</f>
        <v/>
      </c>
      <c r="L2451" s="25" t="str">
        <f aca="false">IF(F2451="","",SUMIFS($D$2:$D$3001,$F$2:$F$3001,F2451))</f>
        <v/>
      </c>
      <c r="M2451" s="23" t="str">
        <f aca="false">IF(A2451="","",IF(E2451="","Uncategorized",IF(I2451="Unknown","Unknown category",IF(AND(I2451="Transfer",F2451=""),"Transfer needs ID",IF(AND(F2451&lt;&gt;"",ABS(N(L2451))&gt;0.009),"Unmatched transfer",IF(AND(LEFT(E2451,6)="Rental",K2451="Household"),"Rental row needs property",""))))))</f>
        <v/>
      </c>
    </row>
    <row r="2452" customFormat="false" ht="15" hidden="false" customHeight="false" outlineLevel="0" collapsed="false">
      <c r="A2452" s="21"/>
      <c r="D2452" s="22"/>
      <c r="I2452" s="23" t="str">
        <f aca="false">IF(E2452="","",IFERROR(INDEX(Categories!$A$2:$A$200,MATCH(E2452,Categories!$B$2:$B$200,0)),"Unknown"))</f>
        <v/>
      </c>
      <c r="J2452" s="24" t="str">
        <f aca="false">IF(A2452="","",DATE(YEAR(A2452),MONTH(A2452),1))</f>
        <v/>
      </c>
      <c r="K2452" s="23" t="str">
        <f aca="false">IF(A2452="","",IF(G2452&lt;&gt;"",G2452,IFERROR(INDEX(Accounts!$D$2:$D$40,MATCH(B2452,Accounts!$A$2:$A$40,0)),"Household")))</f>
        <v/>
      </c>
      <c r="L2452" s="25" t="str">
        <f aca="false">IF(F2452="","",SUMIFS($D$2:$D$3001,$F$2:$F$3001,F2452))</f>
        <v/>
      </c>
      <c r="M2452" s="23" t="str">
        <f aca="false">IF(A2452="","",IF(E2452="","Uncategorized",IF(I2452="Unknown","Unknown category",IF(AND(I2452="Transfer",F2452=""),"Transfer needs ID",IF(AND(F2452&lt;&gt;"",ABS(N(L2452))&gt;0.009),"Unmatched transfer",IF(AND(LEFT(E2452,6)="Rental",K2452="Household"),"Rental row needs property",""))))))</f>
        <v/>
      </c>
    </row>
    <row r="2453" customFormat="false" ht="15" hidden="false" customHeight="false" outlineLevel="0" collapsed="false">
      <c r="A2453" s="21"/>
      <c r="D2453" s="22"/>
      <c r="I2453" s="23" t="str">
        <f aca="false">IF(E2453="","",IFERROR(INDEX(Categories!$A$2:$A$200,MATCH(E2453,Categories!$B$2:$B$200,0)),"Unknown"))</f>
        <v/>
      </c>
      <c r="J2453" s="24" t="str">
        <f aca="false">IF(A2453="","",DATE(YEAR(A2453),MONTH(A2453),1))</f>
        <v/>
      </c>
      <c r="K2453" s="23" t="str">
        <f aca="false">IF(A2453="","",IF(G2453&lt;&gt;"",G2453,IFERROR(INDEX(Accounts!$D$2:$D$40,MATCH(B2453,Accounts!$A$2:$A$40,0)),"Household")))</f>
        <v/>
      </c>
      <c r="L2453" s="25" t="str">
        <f aca="false">IF(F2453="","",SUMIFS($D$2:$D$3001,$F$2:$F$3001,F2453))</f>
        <v/>
      </c>
      <c r="M2453" s="23" t="str">
        <f aca="false">IF(A2453="","",IF(E2453="","Uncategorized",IF(I2453="Unknown","Unknown category",IF(AND(I2453="Transfer",F2453=""),"Transfer needs ID",IF(AND(F2453&lt;&gt;"",ABS(N(L2453))&gt;0.009),"Unmatched transfer",IF(AND(LEFT(E2453,6)="Rental",K2453="Household"),"Rental row needs property",""))))))</f>
        <v/>
      </c>
    </row>
    <row r="2454" customFormat="false" ht="15" hidden="false" customHeight="false" outlineLevel="0" collapsed="false">
      <c r="A2454" s="21"/>
      <c r="D2454" s="22"/>
      <c r="I2454" s="23" t="str">
        <f aca="false">IF(E2454="","",IFERROR(INDEX(Categories!$A$2:$A$200,MATCH(E2454,Categories!$B$2:$B$200,0)),"Unknown"))</f>
        <v/>
      </c>
      <c r="J2454" s="24" t="str">
        <f aca="false">IF(A2454="","",DATE(YEAR(A2454),MONTH(A2454),1))</f>
        <v/>
      </c>
      <c r="K2454" s="23" t="str">
        <f aca="false">IF(A2454="","",IF(G2454&lt;&gt;"",G2454,IFERROR(INDEX(Accounts!$D$2:$D$40,MATCH(B2454,Accounts!$A$2:$A$40,0)),"Household")))</f>
        <v/>
      </c>
      <c r="L2454" s="25" t="str">
        <f aca="false">IF(F2454="","",SUMIFS($D$2:$D$3001,$F$2:$F$3001,F2454))</f>
        <v/>
      </c>
      <c r="M2454" s="23" t="str">
        <f aca="false">IF(A2454="","",IF(E2454="","Uncategorized",IF(I2454="Unknown","Unknown category",IF(AND(I2454="Transfer",F2454=""),"Transfer needs ID",IF(AND(F2454&lt;&gt;"",ABS(N(L2454))&gt;0.009),"Unmatched transfer",IF(AND(LEFT(E2454,6)="Rental",K2454="Household"),"Rental row needs property",""))))))</f>
        <v/>
      </c>
    </row>
    <row r="2455" customFormat="false" ht="15" hidden="false" customHeight="false" outlineLevel="0" collapsed="false">
      <c r="A2455" s="21"/>
      <c r="D2455" s="22"/>
      <c r="I2455" s="23" t="str">
        <f aca="false">IF(E2455="","",IFERROR(INDEX(Categories!$A$2:$A$200,MATCH(E2455,Categories!$B$2:$B$200,0)),"Unknown"))</f>
        <v/>
      </c>
      <c r="J2455" s="24" t="str">
        <f aca="false">IF(A2455="","",DATE(YEAR(A2455),MONTH(A2455),1))</f>
        <v/>
      </c>
      <c r="K2455" s="23" t="str">
        <f aca="false">IF(A2455="","",IF(G2455&lt;&gt;"",G2455,IFERROR(INDEX(Accounts!$D$2:$D$40,MATCH(B2455,Accounts!$A$2:$A$40,0)),"Household")))</f>
        <v/>
      </c>
      <c r="L2455" s="25" t="str">
        <f aca="false">IF(F2455="","",SUMIFS($D$2:$D$3001,$F$2:$F$3001,F2455))</f>
        <v/>
      </c>
      <c r="M2455" s="23" t="str">
        <f aca="false">IF(A2455="","",IF(E2455="","Uncategorized",IF(I2455="Unknown","Unknown category",IF(AND(I2455="Transfer",F2455=""),"Transfer needs ID",IF(AND(F2455&lt;&gt;"",ABS(N(L2455))&gt;0.009),"Unmatched transfer",IF(AND(LEFT(E2455,6)="Rental",K2455="Household"),"Rental row needs property",""))))))</f>
        <v/>
      </c>
    </row>
    <row r="2456" customFormat="false" ht="15" hidden="false" customHeight="false" outlineLevel="0" collapsed="false">
      <c r="A2456" s="21"/>
      <c r="D2456" s="22"/>
      <c r="I2456" s="23" t="str">
        <f aca="false">IF(E2456="","",IFERROR(INDEX(Categories!$A$2:$A$200,MATCH(E2456,Categories!$B$2:$B$200,0)),"Unknown"))</f>
        <v/>
      </c>
      <c r="J2456" s="24" t="str">
        <f aca="false">IF(A2456="","",DATE(YEAR(A2456),MONTH(A2456),1))</f>
        <v/>
      </c>
      <c r="K2456" s="23" t="str">
        <f aca="false">IF(A2456="","",IF(G2456&lt;&gt;"",G2456,IFERROR(INDEX(Accounts!$D$2:$D$40,MATCH(B2456,Accounts!$A$2:$A$40,0)),"Household")))</f>
        <v/>
      </c>
      <c r="L2456" s="25" t="str">
        <f aca="false">IF(F2456="","",SUMIFS($D$2:$D$3001,$F$2:$F$3001,F2456))</f>
        <v/>
      </c>
      <c r="M2456" s="23" t="str">
        <f aca="false">IF(A2456="","",IF(E2456="","Uncategorized",IF(I2456="Unknown","Unknown category",IF(AND(I2456="Transfer",F2456=""),"Transfer needs ID",IF(AND(F2456&lt;&gt;"",ABS(N(L2456))&gt;0.009),"Unmatched transfer",IF(AND(LEFT(E2456,6)="Rental",K2456="Household"),"Rental row needs property",""))))))</f>
        <v/>
      </c>
    </row>
    <row r="2457" customFormat="false" ht="15" hidden="false" customHeight="false" outlineLevel="0" collapsed="false">
      <c r="A2457" s="21"/>
      <c r="D2457" s="22"/>
      <c r="I2457" s="23" t="str">
        <f aca="false">IF(E2457="","",IFERROR(INDEX(Categories!$A$2:$A$200,MATCH(E2457,Categories!$B$2:$B$200,0)),"Unknown"))</f>
        <v/>
      </c>
      <c r="J2457" s="24" t="str">
        <f aca="false">IF(A2457="","",DATE(YEAR(A2457),MONTH(A2457),1))</f>
        <v/>
      </c>
      <c r="K2457" s="23" t="str">
        <f aca="false">IF(A2457="","",IF(G2457&lt;&gt;"",G2457,IFERROR(INDEX(Accounts!$D$2:$D$40,MATCH(B2457,Accounts!$A$2:$A$40,0)),"Household")))</f>
        <v/>
      </c>
      <c r="L2457" s="25" t="str">
        <f aca="false">IF(F2457="","",SUMIFS($D$2:$D$3001,$F$2:$F$3001,F2457))</f>
        <v/>
      </c>
      <c r="M2457" s="23" t="str">
        <f aca="false">IF(A2457="","",IF(E2457="","Uncategorized",IF(I2457="Unknown","Unknown category",IF(AND(I2457="Transfer",F2457=""),"Transfer needs ID",IF(AND(F2457&lt;&gt;"",ABS(N(L2457))&gt;0.009),"Unmatched transfer",IF(AND(LEFT(E2457,6)="Rental",K2457="Household"),"Rental row needs property",""))))))</f>
        <v/>
      </c>
    </row>
    <row r="2458" customFormat="false" ht="15" hidden="false" customHeight="false" outlineLevel="0" collapsed="false">
      <c r="A2458" s="21"/>
      <c r="D2458" s="22"/>
      <c r="I2458" s="23" t="str">
        <f aca="false">IF(E2458="","",IFERROR(INDEX(Categories!$A$2:$A$200,MATCH(E2458,Categories!$B$2:$B$200,0)),"Unknown"))</f>
        <v/>
      </c>
      <c r="J2458" s="24" t="str">
        <f aca="false">IF(A2458="","",DATE(YEAR(A2458),MONTH(A2458),1))</f>
        <v/>
      </c>
      <c r="K2458" s="23" t="str">
        <f aca="false">IF(A2458="","",IF(G2458&lt;&gt;"",G2458,IFERROR(INDEX(Accounts!$D$2:$D$40,MATCH(B2458,Accounts!$A$2:$A$40,0)),"Household")))</f>
        <v/>
      </c>
      <c r="L2458" s="25" t="str">
        <f aca="false">IF(F2458="","",SUMIFS($D$2:$D$3001,$F$2:$F$3001,F2458))</f>
        <v/>
      </c>
      <c r="M2458" s="23" t="str">
        <f aca="false">IF(A2458="","",IF(E2458="","Uncategorized",IF(I2458="Unknown","Unknown category",IF(AND(I2458="Transfer",F2458=""),"Transfer needs ID",IF(AND(F2458&lt;&gt;"",ABS(N(L2458))&gt;0.009),"Unmatched transfer",IF(AND(LEFT(E2458,6)="Rental",K2458="Household"),"Rental row needs property",""))))))</f>
        <v/>
      </c>
    </row>
    <row r="2459" customFormat="false" ht="15" hidden="false" customHeight="false" outlineLevel="0" collapsed="false">
      <c r="A2459" s="21"/>
      <c r="D2459" s="22"/>
      <c r="I2459" s="23" t="str">
        <f aca="false">IF(E2459="","",IFERROR(INDEX(Categories!$A$2:$A$200,MATCH(E2459,Categories!$B$2:$B$200,0)),"Unknown"))</f>
        <v/>
      </c>
      <c r="J2459" s="24" t="str">
        <f aca="false">IF(A2459="","",DATE(YEAR(A2459),MONTH(A2459),1))</f>
        <v/>
      </c>
      <c r="K2459" s="23" t="str">
        <f aca="false">IF(A2459="","",IF(G2459&lt;&gt;"",G2459,IFERROR(INDEX(Accounts!$D$2:$D$40,MATCH(B2459,Accounts!$A$2:$A$40,0)),"Household")))</f>
        <v/>
      </c>
      <c r="L2459" s="25" t="str">
        <f aca="false">IF(F2459="","",SUMIFS($D$2:$D$3001,$F$2:$F$3001,F2459))</f>
        <v/>
      </c>
      <c r="M2459" s="23" t="str">
        <f aca="false">IF(A2459="","",IF(E2459="","Uncategorized",IF(I2459="Unknown","Unknown category",IF(AND(I2459="Transfer",F2459=""),"Transfer needs ID",IF(AND(F2459&lt;&gt;"",ABS(N(L2459))&gt;0.009),"Unmatched transfer",IF(AND(LEFT(E2459,6)="Rental",K2459="Household"),"Rental row needs property",""))))))</f>
        <v/>
      </c>
    </row>
    <row r="2460" customFormat="false" ht="15" hidden="false" customHeight="false" outlineLevel="0" collapsed="false">
      <c r="A2460" s="21"/>
      <c r="D2460" s="22"/>
      <c r="I2460" s="23" t="str">
        <f aca="false">IF(E2460="","",IFERROR(INDEX(Categories!$A$2:$A$200,MATCH(E2460,Categories!$B$2:$B$200,0)),"Unknown"))</f>
        <v/>
      </c>
      <c r="J2460" s="24" t="str">
        <f aca="false">IF(A2460="","",DATE(YEAR(A2460),MONTH(A2460),1))</f>
        <v/>
      </c>
      <c r="K2460" s="23" t="str">
        <f aca="false">IF(A2460="","",IF(G2460&lt;&gt;"",G2460,IFERROR(INDEX(Accounts!$D$2:$D$40,MATCH(B2460,Accounts!$A$2:$A$40,0)),"Household")))</f>
        <v/>
      </c>
      <c r="L2460" s="25" t="str">
        <f aca="false">IF(F2460="","",SUMIFS($D$2:$D$3001,$F$2:$F$3001,F2460))</f>
        <v/>
      </c>
      <c r="M2460" s="23" t="str">
        <f aca="false">IF(A2460="","",IF(E2460="","Uncategorized",IF(I2460="Unknown","Unknown category",IF(AND(I2460="Transfer",F2460=""),"Transfer needs ID",IF(AND(F2460&lt;&gt;"",ABS(N(L2460))&gt;0.009),"Unmatched transfer",IF(AND(LEFT(E2460,6)="Rental",K2460="Household"),"Rental row needs property",""))))))</f>
        <v/>
      </c>
    </row>
    <row r="2461" customFormat="false" ht="15" hidden="false" customHeight="false" outlineLevel="0" collapsed="false">
      <c r="A2461" s="21"/>
      <c r="D2461" s="22"/>
      <c r="I2461" s="23" t="str">
        <f aca="false">IF(E2461="","",IFERROR(INDEX(Categories!$A$2:$A$200,MATCH(E2461,Categories!$B$2:$B$200,0)),"Unknown"))</f>
        <v/>
      </c>
      <c r="J2461" s="24" t="str">
        <f aca="false">IF(A2461="","",DATE(YEAR(A2461),MONTH(A2461),1))</f>
        <v/>
      </c>
      <c r="K2461" s="23" t="str">
        <f aca="false">IF(A2461="","",IF(G2461&lt;&gt;"",G2461,IFERROR(INDEX(Accounts!$D$2:$D$40,MATCH(B2461,Accounts!$A$2:$A$40,0)),"Household")))</f>
        <v/>
      </c>
      <c r="L2461" s="25" t="str">
        <f aca="false">IF(F2461="","",SUMIFS($D$2:$D$3001,$F$2:$F$3001,F2461))</f>
        <v/>
      </c>
      <c r="M2461" s="23" t="str">
        <f aca="false">IF(A2461="","",IF(E2461="","Uncategorized",IF(I2461="Unknown","Unknown category",IF(AND(I2461="Transfer",F2461=""),"Transfer needs ID",IF(AND(F2461&lt;&gt;"",ABS(N(L2461))&gt;0.009),"Unmatched transfer",IF(AND(LEFT(E2461,6)="Rental",K2461="Household"),"Rental row needs property",""))))))</f>
        <v/>
      </c>
    </row>
    <row r="2462" customFormat="false" ht="15" hidden="false" customHeight="false" outlineLevel="0" collapsed="false">
      <c r="A2462" s="21"/>
      <c r="D2462" s="22"/>
      <c r="I2462" s="23" t="str">
        <f aca="false">IF(E2462="","",IFERROR(INDEX(Categories!$A$2:$A$200,MATCH(E2462,Categories!$B$2:$B$200,0)),"Unknown"))</f>
        <v/>
      </c>
      <c r="J2462" s="24" t="str">
        <f aca="false">IF(A2462="","",DATE(YEAR(A2462),MONTH(A2462),1))</f>
        <v/>
      </c>
      <c r="K2462" s="23" t="str">
        <f aca="false">IF(A2462="","",IF(G2462&lt;&gt;"",G2462,IFERROR(INDEX(Accounts!$D$2:$D$40,MATCH(B2462,Accounts!$A$2:$A$40,0)),"Household")))</f>
        <v/>
      </c>
      <c r="L2462" s="25" t="str">
        <f aca="false">IF(F2462="","",SUMIFS($D$2:$D$3001,$F$2:$F$3001,F2462))</f>
        <v/>
      </c>
      <c r="M2462" s="23" t="str">
        <f aca="false">IF(A2462="","",IF(E2462="","Uncategorized",IF(I2462="Unknown","Unknown category",IF(AND(I2462="Transfer",F2462=""),"Transfer needs ID",IF(AND(F2462&lt;&gt;"",ABS(N(L2462))&gt;0.009),"Unmatched transfer",IF(AND(LEFT(E2462,6)="Rental",K2462="Household"),"Rental row needs property",""))))))</f>
        <v/>
      </c>
    </row>
    <row r="2463" customFormat="false" ht="15" hidden="false" customHeight="false" outlineLevel="0" collapsed="false">
      <c r="A2463" s="21"/>
      <c r="D2463" s="22"/>
      <c r="I2463" s="23" t="str">
        <f aca="false">IF(E2463="","",IFERROR(INDEX(Categories!$A$2:$A$200,MATCH(E2463,Categories!$B$2:$B$200,0)),"Unknown"))</f>
        <v/>
      </c>
      <c r="J2463" s="24" t="str">
        <f aca="false">IF(A2463="","",DATE(YEAR(A2463),MONTH(A2463),1))</f>
        <v/>
      </c>
      <c r="K2463" s="23" t="str">
        <f aca="false">IF(A2463="","",IF(G2463&lt;&gt;"",G2463,IFERROR(INDEX(Accounts!$D$2:$D$40,MATCH(B2463,Accounts!$A$2:$A$40,0)),"Household")))</f>
        <v/>
      </c>
      <c r="L2463" s="25" t="str">
        <f aca="false">IF(F2463="","",SUMIFS($D$2:$D$3001,$F$2:$F$3001,F2463))</f>
        <v/>
      </c>
      <c r="M2463" s="23" t="str">
        <f aca="false">IF(A2463="","",IF(E2463="","Uncategorized",IF(I2463="Unknown","Unknown category",IF(AND(I2463="Transfer",F2463=""),"Transfer needs ID",IF(AND(F2463&lt;&gt;"",ABS(N(L2463))&gt;0.009),"Unmatched transfer",IF(AND(LEFT(E2463,6)="Rental",K2463="Household"),"Rental row needs property",""))))))</f>
        <v/>
      </c>
    </row>
    <row r="2464" customFormat="false" ht="15" hidden="false" customHeight="false" outlineLevel="0" collapsed="false">
      <c r="A2464" s="21"/>
      <c r="D2464" s="22"/>
      <c r="I2464" s="23" t="str">
        <f aca="false">IF(E2464="","",IFERROR(INDEX(Categories!$A$2:$A$200,MATCH(E2464,Categories!$B$2:$B$200,0)),"Unknown"))</f>
        <v/>
      </c>
      <c r="J2464" s="24" t="str">
        <f aca="false">IF(A2464="","",DATE(YEAR(A2464),MONTH(A2464),1))</f>
        <v/>
      </c>
      <c r="K2464" s="23" t="str">
        <f aca="false">IF(A2464="","",IF(G2464&lt;&gt;"",G2464,IFERROR(INDEX(Accounts!$D$2:$D$40,MATCH(B2464,Accounts!$A$2:$A$40,0)),"Household")))</f>
        <v/>
      </c>
      <c r="L2464" s="25" t="str">
        <f aca="false">IF(F2464="","",SUMIFS($D$2:$D$3001,$F$2:$F$3001,F2464))</f>
        <v/>
      </c>
      <c r="M2464" s="23" t="str">
        <f aca="false">IF(A2464="","",IF(E2464="","Uncategorized",IF(I2464="Unknown","Unknown category",IF(AND(I2464="Transfer",F2464=""),"Transfer needs ID",IF(AND(F2464&lt;&gt;"",ABS(N(L2464))&gt;0.009),"Unmatched transfer",IF(AND(LEFT(E2464,6)="Rental",K2464="Household"),"Rental row needs property",""))))))</f>
        <v/>
      </c>
    </row>
    <row r="2465" customFormat="false" ht="15" hidden="false" customHeight="false" outlineLevel="0" collapsed="false">
      <c r="A2465" s="21"/>
      <c r="D2465" s="22"/>
      <c r="I2465" s="23" t="str">
        <f aca="false">IF(E2465="","",IFERROR(INDEX(Categories!$A$2:$A$200,MATCH(E2465,Categories!$B$2:$B$200,0)),"Unknown"))</f>
        <v/>
      </c>
      <c r="J2465" s="24" t="str">
        <f aca="false">IF(A2465="","",DATE(YEAR(A2465),MONTH(A2465),1))</f>
        <v/>
      </c>
      <c r="K2465" s="23" t="str">
        <f aca="false">IF(A2465="","",IF(G2465&lt;&gt;"",G2465,IFERROR(INDEX(Accounts!$D$2:$D$40,MATCH(B2465,Accounts!$A$2:$A$40,0)),"Household")))</f>
        <v/>
      </c>
      <c r="L2465" s="25" t="str">
        <f aca="false">IF(F2465="","",SUMIFS($D$2:$D$3001,$F$2:$F$3001,F2465))</f>
        <v/>
      </c>
      <c r="M2465" s="23" t="str">
        <f aca="false">IF(A2465="","",IF(E2465="","Uncategorized",IF(I2465="Unknown","Unknown category",IF(AND(I2465="Transfer",F2465=""),"Transfer needs ID",IF(AND(F2465&lt;&gt;"",ABS(N(L2465))&gt;0.009),"Unmatched transfer",IF(AND(LEFT(E2465,6)="Rental",K2465="Household"),"Rental row needs property",""))))))</f>
        <v/>
      </c>
    </row>
    <row r="2466" customFormat="false" ht="15" hidden="false" customHeight="false" outlineLevel="0" collapsed="false">
      <c r="A2466" s="21"/>
      <c r="D2466" s="22"/>
      <c r="I2466" s="23" t="str">
        <f aca="false">IF(E2466="","",IFERROR(INDEX(Categories!$A$2:$A$200,MATCH(E2466,Categories!$B$2:$B$200,0)),"Unknown"))</f>
        <v/>
      </c>
      <c r="J2466" s="24" t="str">
        <f aca="false">IF(A2466="","",DATE(YEAR(A2466),MONTH(A2466),1))</f>
        <v/>
      </c>
      <c r="K2466" s="23" t="str">
        <f aca="false">IF(A2466="","",IF(G2466&lt;&gt;"",G2466,IFERROR(INDEX(Accounts!$D$2:$D$40,MATCH(B2466,Accounts!$A$2:$A$40,0)),"Household")))</f>
        <v/>
      </c>
      <c r="L2466" s="25" t="str">
        <f aca="false">IF(F2466="","",SUMIFS($D$2:$D$3001,$F$2:$F$3001,F2466))</f>
        <v/>
      </c>
      <c r="M2466" s="23" t="str">
        <f aca="false">IF(A2466="","",IF(E2466="","Uncategorized",IF(I2466="Unknown","Unknown category",IF(AND(I2466="Transfer",F2466=""),"Transfer needs ID",IF(AND(F2466&lt;&gt;"",ABS(N(L2466))&gt;0.009),"Unmatched transfer",IF(AND(LEFT(E2466,6)="Rental",K2466="Household"),"Rental row needs property",""))))))</f>
        <v/>
      </c>
    </row>
    <row r="2467" customFormat="false" ht="15" hidden="false" customHeight="false" outlineLevel="0" collapsed="false">
      <c r="A2467" s="21"/>
      <c r="D2467" s="22"/>
      <c r="I2467" s="23" t="str">
        <f aca="false">IF(E2467="","",IFERROR(INDEX(Categories!$A$2:$A$200,MATCH(E2467,Categories!$B$2:$B$200,0)),"Unknown"))</f>
        <v/>
      </c>
      <c r="J2467" s="24" t="str">
        <f aca="false">IF(A2467="","",DATE(YEAR(A2467),MONTH(A2467),1))</f>
        <v/>
      </c>
      <c r="K2467" s="23" t="str">
        <f aca="false">IF(A2467="","",IF(G2467&lt;&gt;"",G2467,IFERROR(INDEX(Accounts!$D$2:$D$40,MATCH(B2467,Accounts!$A$2:$A$40,0)),"Household")))</f>
        <v/>
      </c>
      <c r="L2467" s="25" t="str">
        <f aca="false">IF(F2467="","",SUMIFS($D$2:$D$3001,$F$2:$F$3001,F2467))</f>
        <v/>
      </c>
      <c r="M2467" s="23" t="str">
        <f aca="false">IF(A2467="","",IF(E2467="","Uncategorized",IF(I2467="Unknown","Unknown category",IF(AND(I2467="Transfer",F2467=""),"Transfer needs ID",IF(AND(F2467&lt;&gt;"",ABS(N(L2467))&gt;0.009),"Unmatched transfer",IF(AND(LEFT(E2467,6)="Rental",K2467="Household"),"Rental row needs property",""))))))</f>
        <v/>
      </c>
    </row>
    <row r="2468" customFormat="false" ht="15" hidden="false" customHeight="false" outlineLevel="0" collapsed="false">
      <c r="A2468" s="21"/>
      <c r="D2468" s="22"/>
      <c r="I2468" s="23" t="str">
        <f aca="false">IF(E2468="","",IFERROR(INDEX(Categories!$A$2:$A$200,MATCH(E2468,Categories!$B$2:$B$200,0)),"Unknown"))</f>
        <v/>
      </c>
      <c r="J2468" s="24" t="str">
        <f aca="false">IF(A2468="","",DATE(YEAR(A2468),MONTH(A2468),1))</f>
        <v/>
      </c>
      <c r="K2468" s="23" t="str">
        <f aca="false">IF(A2468="","",IF(G2468&lt;&gt;"",G2468,IFERROR(INDEX(Accounts!$D$2:$D$40,MATCH(B2468,Accounts!$A$2:$A$40,0)),"Household")))</f>
        <v/>
      </c>
      <c r="L2468" s="25" t="str">
        <f aca="false">IF(F2468="","",SUMIFS($D$2:$D$3001,$F$2:$F$3001,F2468))</f>
        <v/>
      </c>
      <c r="M2468" s="23" t="str">
        <f aca="false">IF(A2468="","",IF(E2468="","Uncategorized",IF(I2468="Unknown","Unknown category",IF(AND(I2468="Transfer",F2468=""),"Transfer needs ID",IF(AND(F2468&lt;&gt;"",ABS(N(L2468))&gt;0.009),"Unmatched transfer",IF(AND(LEFT(E2468,6)="Rental",K2468="Household"),"Rental row needs property",""))))))</f>
        <v/>
      </c>
    </row>
    <row r="2469" customFormat="false" ht="15" hidden="false" customHeight="false" outlineLevel="0" collapsed="false">
      <c r="A2469" s="21"/>
      <c r="D2469" s="22"/>
      <c r="I2469" s="23" t="str">
        <f aca="false">IF(E2469="","",IFERROR(INDEX(Categories!$A$2:$A$200,MATCH(E2469,Categories!$B$2:$B$200,0)),"Unknown"))</f>
        <v/>
      </c>
      <c r="J2469" s="24" t="str">
        <f aca="false">IF(A2469="","",DATE(YEAR(A2469),MONTH(A2469),1))</f>
        <v/>
      </c>
      <c r="K2469" s="23" t="str">
        <f aca="false">IF(A2469="","",IF(G2469&lt;&gt;"",G2469,IFERROR(INDEX(Accounts!$D$2:$D$40,MATCH(B2469,Accounts!$A$2:$A$40,0)),"Household")))</f>
        <v/>
      </c>
      <c r="L2469" s="25" t="str">
        <f aca="false">IF(F2469="","",SUMIFS($D$2:$D$3001,$F$2:$F$3001,F2469))</f>
        <v/>
      </c>
      <c r="M2469" s="23" t="str">
        <f aca="false">IF(A2469="","",IF(E2469="","Uncategorized",IF(I2469="Unknown","Unknown category",IF(AND(I2469="Transfer",F2469=""),"Transfer needs ID",IF(AND(F2469&lt;&gt;"",ABS(N(L2469))&gt;0.009),"Unmatched transfer",IF(AND(LEFT(E2469,6)="Rental",K2469="Household"),"Rental row needs property",""))))))</f>
        <v/>
      </c>
    </row>
    <row r="2470" customFormat="false" ht="15" hidden="false" customHeight="false" outlineLevel="0" collapsed="false">
      <c r="A2470" s="21"/>
      <c r="D2470" s="22"/>
      <c r="I2470" s="23" t="str">
        <f aca="false">IF(E2470="","",IFERROR(INDEX(Categories!$A$2:$A$200,MATCH(E2470,Categories!$B$2:$B$200,0)),"Unknown"))</f>
        <v/>
      </c>
      <c r="J2470" s="24" t="str">
        <f aca="false">IF(A2470="","",DATE(YEAR(A2470),MONTH(A2470),1))</f>
        <v/>
      </c>
      <c r="K2470" s="23" t="str">
        <f aca="false">IF(A2470="","",IF(G2470&lt;&gt;"",G2470,IFERROR(INDEX(Accounts!$D$2:$D$40,MATCH(B2470,Accounts!$A$2:$A$40,0)),"Household")))</f>
        <v/>
      </c>
      <c r="L2470" s="25" t="str">
        <f aca="false">IF(F2470="","",SUMIFS($D$2:$D$3001,$F$2:$F$3001,F2470))</f>
        <v/>
      </c>
      <c r="M2470" s="23" t="str">
        <f aca="false">IF(A2470="","",IF(E2470="","Uncategorized",IF(I2470="Unknown","Unknown category",IF(AND(I2470="Transfer",F2470=""),"Transfer needs ID",IF(AND(F2470&lt;&gt;"",ABS(N(L2470))&gt;0.009),"Unmatched transfer",IF(AND(LEFT(E2470,6)="Rental",K2470="Household"),"Rental row needs property",""))))))</f>
        <v/>
      </c>
    </row>
    <row r="2471" customFormat="false" ht="15" hidden="false" customHeight="false" outlineLevel="0" collapsed="false">
      <c r="A2471" s="21"/>
      <c r="D2471" s="22"/>
      <c r="I2471" s="23" t="str">
        <f aca="false">IF(E2471="","",IFERROR(INDEX(Categories!$A$2:$A$200,MATCH(E2471,Categories!$B$2:$B$200,0)),"Unknown"))</f>
        <v/>
      </c>
      <c r="J2471" s="24" t="str">
        <f aca="false">IF(A2471="","",DATE(YEAR(A2471),MONTH(A2471),1))</f>
        <v/>
      </c>
      <c r="K2471" s="23" t="str">
        <f aca="false">IF(A2471="","",IF(G2471&lt;&gt;"",G2471,IFERROR(INDEX(Accounts!$D$2:$D$40,MATCH(B2471,Accounts!$A$2:$A$40,0)),"Household")))</f>
        <v/>
      </c>
      <c r="L2471" s="25" t="str">
        <f aca="false">IF(F2471="","",SUMIFS($D$2:$D$3001,$F$2:$F$3001,F2471))</f>
        <v/>
      </c>
      <c r="M2471" s="23" t="str">
        <f aca="false">IF(A2471="","",IF(E2471="","Uncategorized",IF(I2471="Unknown","Unknown category",IF(AND(I2471="Transfer",F2471=""),"Transfer needs ID",IF(AND(F2471&lt;&gt;"",ABS(N(L2471))&gt;0.009),"Unmatched transfer",IF(AND(LEFT(E2471,6)="Rental",K2471="Household"),"Rental row needs property",""))))))</f>
        <v/>
      </c>
    </row>
    <row r="2472" customFormat="false" ht="15" hidden="false" customHeight="false" outlineLevel="0" collapsed="false">
      <c r="A2472" s="21"/>
      <c r="D2472" s="22"/>
      <c r="I2472" s="23" t="str">
        <f aca="false">IF(E2472="","",IFERROR(INDEX(Categories!$A$2:$A$200,MATCH(E2472,Categories!$B$2:$B$200,0)),"Unknown"))</f>
        <v/>
      </c>
      <c r="J2472" s="24" t="str">
        <f aca="false">IF(A2472="","",DATE(YEAR(A2472),MONTH(A2472),1))</f>
        <v/>
      </c>
      <c r="K2472" s="23" t="str">
        <f aca="false">IF(A2472="","",IF(G2472&lt;&gt;"",G2472,IFERROR(INDEX(Accounts!$D$2:$D$40,MATCH(B2472,Accounts!$A$2:$A$40,0)),"Household")))</f>
        <v/>
      </c>
      <c r="L2472" s="25" t="str">
        <f aca="false">IF(F2472="","",SUMIFS($D$2:$D$3001,$F$2:$F$3001,F2472))</f>
        <v/>
      </c>
      <c r="M2472" s="23" t="str">
        <f aca="false">IF(A2472="","",IF(E2472="","Uncategorized",IF(I2472="Unknown","Unknown category",IF(AND(I2472="Transfer",F2472=""),"Transfer needs ID",IF(AND(F2472&lt;&gt;"",ABS(N(L2472))&gt;0.009),"Unmatched transfer",IF(AND(LEFT(E2472,6)="Rental",K2472="Household"),"Rental row needs property",""))))))</f>
        <v/>
      </c>
    </row>
    <row r="2473" customFormat="false" ht="15" hidden="false" customHeight="false" outlineLevel="0" collapsed="false">
      <c r="A2473" s="21"/>
      <c r="D2473" s="22"/>
      <c r="I2473" s="23" t="str">
        <f aca="false">IF(E2473="","",IFERROR(INDEX(Categories!$A$2:$A$200,MATCH(E2473,Categories!$B$2:$B$200,0)),"Unknown"))</f>
        <v/>
      </c>
      <c r="J2473" s="24" t="str">
        <f aca="false">IF(A2473="","",DATE(YEAR(A2473),MONTH(A2473),1))</f>
        <v/>
      </c>
      <c r="K2473" s="23" t="str">
        <f aca="false">IF(A2473="","",IF(G2473&lt;&gt;"",G2473,IFERROR(INDEX(Accounts!$D$2:$D$40,MATCH(B2473,Accounts!$A$2:$A$40,0)),"Household")))</f>
        <v/>
      </c>
      <c r="L2473" s="25" t="str">
        <f aca="false">IF(F2473="","",SUMIFS($D$2:$D$3001,$F$2:$F$3001,F2473))</f>
        <v/>
      </c>
      <c r="M2473" s="23" t="str">
        <f aca="false">IF(A2473="","",IF(E2473="","Uncategorized",IF(I2473="Unknown","Unknown category",IF(AND(I2473="Transfer",F2473=""),"Transfer needs ID",IF(AND(F2473&lt;&gt;"",ABS(N(L2473))&gt;0.009),"Unmatched transfer",IF(AND(LEFT(E2473,6)="Rental",K2473="Household"),"Rental row needs property",""))))))</f>
        <v/>
      </c>
    </row>
    <row r="2474" customFormat="false" ht="15" hidden="false" customHeight="false" outlineLevel="0" collapsed="false">
      <c r="A2474" s="21"/>
      <c r="D2474" s="22"/>
      <c r="I2474" s="23" t="str">
        <f aca="false">IF(E2474="","",IFERROR(INDEX(Categories!$A$2:$A$200,MATCH(E2474,Categories!$B$2:$B$200,0)),"Unknown"))</f>
        <v/>
      </c>
      <c r="J2474" s="24" t="str">
        <f aca="false">IF(A2474="","",DATE(YEAR(A2474),MONTH(A2474),1))</f>
        <v/>
      </c>
      <c r="K2474" s="23" t="str">
        <f aca="false">IF(A2474="","",IF(G2474&lt;&gt;"",G2474,IFERROR(INDEX(Accounts!$D$2:$D$40,MATCH(B2474,Accounts!$A$2:$A$40,0)),"Household")))</f>
        <v/>
      </c>
      <c r="L2474" s="25" t="str">
        <f aca="false">IF(F2474="","",SUMIFS($D$2:$D$3001,$F$2:$F$3001,F2474))</f>
        <v/>
      </c>
      <c r="M2474" s="23" t="str">
        <f aca="false">IF(A2474="","",IF(E2474="","Uncategorized",IF(I2474="Unknown","Unknown category",IF(AND(I2474="Transfer",F2474=""),"Transfer needs ID",IF(AND(F2474&lt;&gt;"",ABS(N(L2474))&gt;0.009),"Unmatched transfer",IF(AND(LEFT(E2474,6)="Rental",K2474="Household"),"Rental row needs property",""))))))</f>
        <v/>
      </c>
    </row>
    <row r="2475" customFormat="false" ht="15" hidden="false" customHeight="false" outlineLevel="0" collapsed="false">
      <c r="A2475" s="21"/>
      <c r="D2475" s="22"/>
      <c r="I2475" s="23" t="str">
        <f aca="false">IF(E2475="","",IFERROR(INDEX(Categories!$A$2:$A$200,MATCH(E2475,Categories!$B$2:$B$200,0)),"Unknown"))</f>
        <v/>
      </c>
      <c r="J2475" s="24" t="str">
        <f aca="false">IF(A2475="","",DATE(YEAR(A2475),MONTH(A2475),1))</f>
        <v/>
      </c>
      <c r="K2475" s="23" t="str">
        <f aca="false">IF(A2475="","",IF(G2475&lt;&gt;"",G2475,IFERROR(INDEX(Accounts!$D$2:$D$40,MATCH(B2475,Accounts!$A$2:$A$40,0)),"Household")))</f>
        <v/>
      </c>
      <c r="L2475" s="25" t="str">
        <f aca="false">IF(F2475="","",SUMIFS($D$2:$D$3001,$F$2:$F$3001,F2475))</f>
        <v/>
      </c>
      <c r="M2475" s="23" t="str">
        <f aca="false">IF(A2475="","",IF(E2475="","Uncategorized",IF(I2475="Unknown","Unknown category",IF(AND(I2475="Transfer",F2475=""),"Transfer needs ID",IF(AND(F2475&lt;&gt;"",ABS(N(L2475))&gt;0.009),"Unmatched transfer",IF(AND(LEFT(E2475,6)="Rental",K2475="Household"),"Rental row needs property",""))))))</f>
        <v/>
      </c>
    </row>
    <row r="2476" customFormat="false" ht="15" hidden="false" customHeight="false" outlineLevel="0" collapsed="false">
      <c r="A2476" s="21"/>
      <c r="D2476" s="22"/>
      <c r="I2476" s="23" t="str">
        <f aca="false">IF(E2476="","",IFERROR(INDEX(Categories!$A$2:$A$200,MATCH(E2476,Categories!$B$2:$B$200,0)),"Unknown"))</f>
        <v/>
      </c>
      <c r="J2476" s="24" t="str">
        <f aca="false">IF(A2476="","",DATE(YEAR(A2476),MONTH(A2476),1))</f>
        <v/>
      </c>
      <c r="K2476" s="23" t="str">
        <f aca="false">IF(A2476="","",IF(G2476&lt;&gt;"",G2476,IFERROR(INDEX(Accounts!$D$2:$D$40,MATCH(B2476,Accounts!$A$2:$A$40,0)),"Household")))</f>
        <v/>
      </c>
      <c r="L2476" s="25" t="str">
        <f aca="false">IF(F2476="","",SUMIFS($D$2:$D$3001,$F$2:$F$3001,F2476))</f>
        <v/>
      </c>
      <c r="M2476" s="23" t="str">
        <f aca="false">IF(A2476="","",IF(E2476="","Uncategorized",IF(I2476="Unknown","Unknown category",IF(AND(I2476="Transfer",F2476=""),"Transfer needs ID",IF(AND(F2476&lt;&gt;"",ABS(N(L2476))&gt;0.009),"Unmatched transfer",IF(AND(LEFT(E2476,6)="Rental",K2476="Household"),"Rental row needs property",""))))))</f>
        <v/>
      </c>
    </row>
    <row r="2477" customFormat="false" ht="15" hidden="false" customHeight="false" outlineLevel="0" collapsed="false">
      <c r="A2477" s="21"/>
      <c r="D2477" s="22"/>
      <c r="I2477" s="23" t="str">
        <f aca="false">IF(E2477="","",IFERROR(INDEX(Categories!$A$2:$A$200,MATCH(E2477,Categories!$B$2:$B$200,0)),"Unknown"))</f>
        <v/>
      </c>
      <c r="J2477" s="24" t="str">
        <f aca="false">IF(A2477="","",DATE(YEAR(A2477),MONTH(A2477),1))</f>
        <v/>
      </c>
      <c r="K2477" s="23" t="str">
        <f aca="false">IF(A2477="","",IF(G2477&lt;&gt;"",G2477,IFERROR(INDEX(Accounts!$D$2:$D$40,MATCH(B2477,Accounts!$A$2:$A$40,0)),"Household")))</f>
        <v/>
      </c>
      <c r="L2477" s="25" t="str">
        <f aca="false">IF(F2477="","",SUMIFS($D$2:$D$3001,$F$2:$F$3001,F2477))</f>
        <v/>
      </c>
      <c r="M2477" s="23" t="str">
        <f aca="false">IF(A2477="","",IF(E2477="","Uncategorized",IF(I2477="Unknown","Unknown category",IF(AND(I2477="Transfer",F2477=""),"Transfer needs ID",IF(AND(F2477&lt;&gt;"",ABS(N(L2477))&gt;0.009),"Unmatched transfer",IF(AND(LEFT(E2477,6)="Rental",K2477="Household"),"Rental row needs property",""))))))</f>
        <v/>
      </c>
    </row>
    <row r="2478" customFormat="false" ht="15" hidden="false" customHeight="false" outlineLevel="0" collapsed="false">
      <c r="A2478" s="21"/>
      <c r="D2478" s="22"/>
      <c r="I2478" s="23" t="str">
        <f aca="false">IF(E2478="","",IFERROR(INDEX(Categories!$A$2:$A$200,MATCH(E2478,Categories!$B$2:$B$200,0)),"Unknown"))</f>
        <v/>
      </c>
      <c r="J2478" s="24" t="str">
        <f aca="false">IF(A2478="","",DATE(YEAR(A2478),MONTH(A2478),1))</f>
        <v/>
      </c>
      <c r="K2478" s="23" t="str">
        <f aca="false">IF(A2478="","",IF(G2478&lt;&gt;"",G2478,IFERROR(INDEX(Accounts!$D$2:$D$40,MATCH(B2478,Accounts!$A$2:$A$40,0)),"Household")))</f>
        <v/>
      </c>
      <c r="L2478" s="25" t="str">
        <f aca="false">IF(F2478="","",SUMIFS($D$2:$D$3001,$F$2:$F$3001,F2478))</f>
        <v/>
      </c>
      <c r="M2478" s="23" t="str">
        <f aca="false">IF(A2478="","",IF(E2478="","Uncategorized",IF(I2478="Unknown","Unknown category",IF(AND(I2478="Transfer",F2478=""),"Transfer needs ID",IF(AND(F2478&lt;&gt;"",ABS(N(L2478))&gt;0.009),"Unmatched transfer",IF(AND(LEFT(E2478,6)="Rental",K2478="Household"),"Rental row needs property",""))))))</f>
        <v/>
      </c>
    </row>
    <row r="2479" customFormat="false" ht="15" hidden="false" customHeight="false" outlineLevel="0" collapsed="false">
      <c r="A2479" s="21"/>
      <c r="D2479" s="22"/>
      <c r="I2479" s="23" t="str">
        <f aca="false">IF(E2479="","",IFERROR(INDEX(Categories!$A$2:$A$200,MATCH(E2479,Categories!$B$2:$B$200,0)),"Unknown"))</f>
        <v/>
      </c>
      <c r="J2479" s="24" t="str">
        <f aca="false">IF(A2479="","",DATE(YEAR(A2479),MONTH(A2479),1))</f>
        <v/>
      </c>
      <c r="K2479" s="23" t="str">
        <f aca="false">IF(A2479="","",IF(G2479&lt;&gt;"",G2479,IFERROR(INDEX(Accounts!$D$2:$D$40,MATCH(B2479,Accounts!$A$2:$A$40,0)),"Household")))</f>
        <v/>
      </c>
      <c r="L2479" s="25" t="str">
        <f aca="false">IF(F2479="","",SUMIFS($D$2:$D$3001,$F$2:$F$3001,F2479))</f>
        <v/>
      </c>
      <c r="M2479" s="23" t="str">
        <f aca="false">IF(A2479="","",IF(E2479="","Uncategorized",IF(I2479="Unknown","Unknown category",IF(AND(I2479="Transfer",F2479=""),"Transfer needs ID",IF(AND(F2479&lt;&gt;"",ABS(N(L2479))&gt;0.009),"Unmatched transfer",IF(AND(LEFT(E2479,6)="Rental",K2479="Household"),"Rental row needs property",""))))))</f>
        <v/>
      </c>
    </row>
    <row r="2480" customFormat="false" ht="15" hidden="false" customHeight="false" outlineLevel="0" collapsed="false">
      <c r="A2480" s="21"/>
      <c r="D2480" s="22"/>
      <c r="I2480" s="23" t="str">
        <f aca="false">IF(E2480="","",IFERROR(INDEX(Categories!$A$2:$A$200,MATCH(E2480,Categories!$B$2:$B$200,0)),"Unknown"))</f>
        <v/>
      </c>
      <c r="J2480" s="24" t="str">
        <f aca="false">IF(A2480="","",DATE(YEAR(A2480),MONTH(A2480),1))</f>
        <v/>
      </c>
      <c r="K2480" s="23" t="str">
        <f aca="false">IF(A2480="","",IF(G2480&lt;&gt;"",G2480,IFERROR(INDEX(Accounts!$D$2:$D$40,MATCH(B2480,Accounts!$A$2:$A$40,0)),"Household")))</f>
        <v/>
      </c>
      <c r="L2480" s="25" t="str">
        <f aca="false">IF(F2480="","",SUMIFS($D$2:$D$3001,$F$2:$F$3001,F2480))</f>
        <v/>
      </c>
      <c r="M2480" s="23" t="str">
        <f aca="false">IF(A2480="","",IF(E2480="","Uncategorized",IF(I2480="Unknown","Unknown category",IF(AND(I2480="Transfer",F2480=""),"Transfer needs ID",IF(AND(F2480&lt;&gt;"",ABS(N(L2480))&gt;0.009),"Unmatched transfer",IF(AND(LEFT(E2480,6)="Rental",K2480="Household"),"Rental row needs property",""))))))</f>
        <v/>
      </c>
    </row>
    <row r="2481" customFormat="false" ht="15" hidden="false" customHeight="false" outlineLevel="0" collapsed="false">
      <c r="A2481" s="21"/>
      <c r="D2481" s="22"/>
      <c r="I2481" s="23" t="str">
        <f aca="false">IF(E2481="","",IFERROR(INDEX(Categories!$A$2:$A$200,MATCH(E2481,Categories!$B$2:$B$200,0)),"Unknown"))</f>
        <v/>
      </c>
      <c r="J2481" s="24" t="str">
        <f aca="false">IF(A2481="","",DATE(YEAR(A2481),MONTH(A2481),1))</f>
        <v/>
      </c>
      <c r="K2481" s="23" t="str">
        <f aca="false">IF(A2481="","",IF(G2481&lt;&gt;"",G2481,IFERROR(INDEX(Accounts!$D$2:$D$40,MATCH(B2481,Accounts!$A$2:$A$40,0)),"Household")))</f>
        <v/>
      </c>
      <c r="L2481" s="25" t="str">
        <f aca="false">IF(F2481="","",SUMIFS($D$2:$D$3001,$F$2:$F$3001,F2481))</f>
        <v/>
      </c>
      <c r="M2481" s="23" t="str">
        <f aca="false">IF(A2481="","",IF(E2481="","Uncategorized",IF(I2481="Unknown","Unknown category",IF(AND(I2481="Transfer",F2481=""),"Transfer needs ID",IF(AND(F2481&lt;&gt;"",ABS(N(L2481))&gt;0.009),"Unmatched transfer",IF(AND(LEFT(E2481,6)="Rental",K2481="Household"),"Rental row needs property",""))))))</f>
        <v/>
      </c>
    </row>
    <row r="2482" customFormat="false" ht="15" hidden="false" customHeight="false" outlineLevel="0" collapsed="false">
      <c r="A2482" s="21"/>
      <c r="D2482" s="22"/>
      <c r="I2482" s="23" t="str">
        <f aca="false">IF(E2482="","",IFERROR(INDEX(Categories!$A$2:$A$200,MATCH(E2482,Categories!$B$2:$B$200,0)),"Unknown"))</f>
        <v/>
      </c>
      <c r="J2482" s="24" t="str">
        <f aca="false">IF(A2482="","",DATE(YEAR(A2482),MONTH(A2482),1))</f>
        <v/>
      </c>
      <c r="K2482" s="23" t="str">
        <f aca="false">IF(A2482="","",IF(G2482&lt;&gt;"",G2482,IFERROR(INDEX(Accounts!$D$2:$D$40,MATCH(B2482,Accounts!$A$2:$A$40,0)),"Household")))</f>
        <v/>
      </c>
      <c r="L2482" s="25" t="str">
        <f aca="false">IF(F2482="","",SUMIFS($D$2:$D$3001,$F$2:$F$3001,F2482))</f>
        <v/>
      </c>
      <c r="M2482" s="23" t="str">
        <f aca="false">IF(A2482="","",IF(E2482="","Uncategorized",IF(I2482="Unknown","Unknown category",IF(AND(I2482="Transfer",F2482=""),"Transfer needs ID",IF(AND(F2482&lt;&gt;"",ABS(N(L2482))&gt;0.009),"Unmatched transfer",IF(AND(LEFT(E2482,6)="Rental",K2482="Household"),"Rental row needs property",""))))))</f>
        <v/>
      </c>
    </row>
    <row r="2483" customFormat="false" ht="15" hidden="false" customHeight="false" outlineLevel="0" collapsed="false">
      <c r="A2483" s="21"/>
      <c r="D2483" s="22"/>
      <c r="I2483" s="23" t="str">
        <f aca="false">IF(E2483="","",IFERROR(INDEX(Categories!$A$2:$A$200,MATCH(E2483,Categories!$B$2:$B$200,0)),"Unknown"))</f>
        <v/>
      </c>
      <c r="J2483" s="24" t="str">
        <f aca="false">IF(A2483="","",DATE(YEAR(A2483),MONTH(A2483),1))</f>
        <v/>
      </c>
      <c r="K2483" s="23" t="str">
        <f aca="false">IF(A2483="","",IF(G2483&lt;&gt;"",G2483,IFERROR(INDEX(Accounts!$D$2:$D$40,MATCH(B2483,Accounts!$A$2:$A$40,0)),"Household")))</f>
        <v/>
      </c>
      <c r="L2483" s="25" t="str">
        <f aca="false">IF(F2483="","",SUMIFS($D$2:$D$3001,$F$2:$F$3001,F2483))</f>
        <v/>
      </c>
      <c r="M2483" s="23" t="str">
        <f aca="false">IF(A2483="","",IF(E2483="","Uncategorized",IF(I2483="Unknown","Unknown category",IF(AND(I2483="Transfer",F2483=""),"Transfer needs ID",IF(AND(F2483&lt;&gt;"",ABS(N(L2483))&gt;0.009),"Unmatched transfer",IF(AND(LEFT(E2483,6)="Rental",K2483="Household"),"Rental row needs property",""))))))</f>
        <v/>
      </c>
    </row>
    <row r="2484" customFormat="false" ht="15" hidden="false" customHeight="false" outlineLevel="0" collapsed="false">
      <c r="A2484" s="21"/>
      <c r="D2484" s="22"/>
      <c r="I2484" s="23" t="str">
        <f aca="false">IF(E2484="","",IFERROR(INDEX(Categories!$A$2:$A$200,MATCH(E2484,Categories!$B$2:$B$200,0)),"Unknown"))</f>
        <v/>
      </c>
      <c r="J2484" s="24" t="str">
        <f aca="false">IF(A2484="","",DATE(YEAR(A2484),MONTH(A2484),1))</f>
        <v/>
      </c>
      <c r="K2484" s="23" t="str">
        <f aca="false">IF(A2484="","",IF(G2484&lt;&gt;"",G2484,IFERROR(INDEX(Accounts!$D$2:$D$40,MATCH(B2484,Accounts!$A$2:$A$40,0)),"Household")))</f>
        <v/>
      </c>
      <c r="L2484" s="25" t="str">
        <f aca="false">IF(F2484="","",SUMIFS($D$2:$D$3001,$F$2:$F$3001,F2484))</f>
        <v/>
      </c>
      <c r="M2484" s="23" t="str">
        <f aca="false">IF(A2484="","",IF(E2484="","Uncategorized",IF(I2484="Unknown","Unknown category",IF(AND(I2484="Transfer",F2484=""),"Transfer needs ID",IF(AND(F2484&lt;&gt;"",ABS(N(L2484))&gt;0.009),"Unmatched transfer",IF(AND(LEFT(E2484,6)="Rental",K2484="Household"),"Rental row needs property",""))))))</f>
        <v/>
      </c>
    </row>
    <row r="2485" customFormat="false" ht="15" hidden="false" customHeight="false" outlineLevel="0" collapsed="false">
      <c r="A2485" s="21"/>
      <c r="D2485" s="22"/>
      <c r="I2485" s="23" t="str">
        <f aca="false">IF(E2485="","",IFERROR(INDEX(Categories!$A$2:$A$200,MATCH(E2485,Categories!$B$2:$B$200,0)),"Unknown"))</f>
        <v/>
      </c>
      <c r="J2485" s="24" t="str">
        <f aca="false">IF(A2485="","",DATE(YEAR(A2485),MONTH(A2485),1))</f>
        <v/>
      </c>
      <c r="K2485" s="23" t="str">
        <f aca="false">IF(A2485="","",IF(G2485&lt;&gt;"",G2485,IFERROR(INDEX(Accounts!$D$2:$D$40,MATCH(B2485,Accounts!$A$2:$A$40,0)),"Household")))</f>
        <v/>
      </c>
      <c r="L2485" s="25" t="str">
        <f aca="false">IF(F2485="","",SUMIFS($D$2:$D$3001,$F$2:$F$3001,F2485))</f>
        <v/>
      </c>
      <c r="M2485" s="23" t="str">
        <f aca="false">IF(A2485="","",IF(E2485="","Uncategorized",IF(I2485="Unknown","Unknown category",IF(AND(I2485="Transfer",F2485=""),"Transfer needs ID",IF(AND(F2485&lt;&gt;"",ABS(N(L2485))&gt;0.009),"Unmatched transfer",IF(AND(LEFT(E2485,6)="Rental",K2485="Household"),"Rental row needs property",""))))))</f>
        <v/>
      </c>
    </row>
    <row r="2486" customFormat="false" ht="15" hidden="false" customHeight="false" outlineLevel="0" collapsed="false">
      <c r="A2486" s="21"/>
      <c r="D2486" s="22"/>
      <c r="I2486" s="23" t="str">
        <f aca="false">IF(E2486="","",IFERROR(INDEX(Categories!$A$2:$A$200,MATCH(E2486,Categories!$B$2:$B$200,0)),"Unknown"))</f>
        <v/>
      </c>
      <c r="J2486" s="24" t="str">
        <f aca="false">IF(A2486="","",DATE(YEAR(A2486),MONTH(A2486),1))</f>
        <v/>
      </c>
      <c r="K2486" s="23" t="str">
        <f aca="false">IF(A2486="","",IF(G2486&lt;&gt;"",G2486,IFERROR(INDEX(Accounts!$D$2:$D$40,MATCH(B2486,Accounts!$A$2:$A$40,0)),"Household")))</f>
        <v/>
      </c>
      <c r="L2486" s="25" t="str">
        <f aca="false">IF(F2486="","",SUMIFS($D$2:$D$3001,$F$2:$F$3001,F2486))</f>
        <v/>
      </c>
      <c r="M2486" s="23" t="str">
        <f aca="false">IF(A2486="","",IF(E2486="","Uncategorized",IF(I2486="Unknown","Unknown category",IF(AND(I2486="Transfer",F2486=""),"Transfer needs ID",IF(AND(F2486&lt;&gt;"",ABS(N(L2486))&gt;0.009),"Unmatched transfer",IF(AND(LEFT(E2486,6)="Rental",K2486="Household"),"Rental row needs property",""))))))</f>
        <v/>
      </c>
    </row>
    <row r="2487" customFormat="false" ht="15" hidden="false" customHeight="false" outlineLevel="0" collapsed="false">
      <c r="A2487" s="21"/>
      <c r="D2487" s="22"/>
      <c r="I2487" s="23" t="str">
        <f aca="false">IF(E2487="","",IFERROR(INDEX(Categories!$A$2:$A$200,MATCH(E2487,Categories!$B$2:$B$200,0)),"Unknown"))</f>
        <v/>
      </c>
      <c r="J2487" s="24" t="str">
        <f aca="false">IF(A2487="","",DATE(YEAR(A2487),MONTH(A2487),1))</f>
        <v/>
      </c>
      <c r="K2487" s="23" t="str">
        <f aca="false">IF(A2487="","",IF(G2487&lt;&gt;"",G2487,IFERROR(INDEX(Accounts!$D$2:$D$40,MATCH(B2487,Accounts!$A$2:$A$40,0)),"Household")))</f>
        <v/>
      </c>
      <c r="L2487" s="25" t="str">
        <f aca="false">IF(F2487="","",SUMIFS($D$2:$D$3001,$F$2:$F$3001,F2487))</f>
        <v/>
      </c>
      <c r="M2487" s="23" t="str">
        <f aca="false">IF(A2487="","",IF(E2487="","Uncategorized",IF(I2487="Unknown","Unknown category",IF(AND(I2487="Transfer",F2487=""),"Transfer needs ID",IF(AND(F2487&lt;&gt;"",ABS(N(L2487))&gt;0.009),"Unmatched transfer",IF(AND(LEFT(E2487,6)="Rental",K2487="Household"),"Rental row needs property",""))))))</f>
        <v/>
      </c>
    </row>
    <row r="2488" customFormat="false" ht="15" hidden="false" customHeight="false" outlineLevel="0" collapsed="false">
      <c r="A2488" s="21"/>
      <c r="D2488" s="22"/>
      <c r="I2488" s="23" t="str">
        <f aca="false">IF(E2488="","",IFERROR(INDEX(Categories!$A$2:$A$200,MATCH(E2488,Categories!$B$2:$B$200,0)),"Unknown"))</f>
        <v/>
      </c>
      <c r="J2488" s="24" t="str">
        <f aca="false">IF(A2488="","",DATE(YEAR(A2488),MONTH(A2488),1))</f>
        <v/>
      </c>
      <c r="K2488" s="23" t="str">
        <f aca="false">IF(A2488="","",IF(G2488&lt;&gt;"",G2488,IFERROR(INDEX(Accounts!$D$2:$D$40,MATCH(B2488,Accounts!$A$2:$A$40,0)),"Household")))</f>
        <v/>
      </c>
      <c r="L2488" s="25" t="str">
        <f aca="false">IF(F2488="","",SUMIFS($D$2:$D$3001,$F$2:$F$3001,F2488))</f>
        <v/>
      </c>
      <c r="M2488" s="23" t="str">
        <f aca="false">IF(A2488="","",IF(E2488="","Uncategorized",IF(I2488="Unknown","Unknown category",IF(AND(I2488="Transfer",F2488=""),"Transfer needs ID",IF(AND(F2488&lt;&gt;"",ABS(N(L2488))&gt;0.009),"Unmatched transfer",IF(AND(LEFT(E2488,6)="Rental",K2488="Household"),"Rental row needs property",""))))))</f>
        <v/>
      </c>
    </row>
    <row r="2489" customFormat="false" ht="15" hidden="false" customHeight="false" outlineLevel="0" collapsed="false">
      <c r="A2489" s="21"/>
      <c r="D2489" s="22"/>
      <c r="I2489" s="23" t="str">
        <f aca="false">IF(E2489="","",IFERROR(INDEX(Categories!$A$2:$A$200,MATCH(E2489,Categories!$B$2:$B$200,0)),"Unknown"))</f>
        <v/>
      </c>
      <c r="J2489" s="24" t="str">
        <f aca="false">IF(A2489="","",DATE(YEAR(A2489),MONTH(A2489),1))</f>
        <v/>
      </c>
      <c r="K2489" s="23" t="str">
        <f aca="false">IF(A2489="","",IF(G2489&lt;&gt;"",G2489,IFERROR(INDEX(Accounts!$D$2:$D$40,MATCH(B2489,Accounts!$A$2:$A$40,0)),"Household")))</f>
        <v/>
      </c>
      <c r="L2489" s="25" t="str">
        <f aca="false">IF(F2489="","",SUMIFS($D$2:$D$3001,$F$2:$F$3001,F2489))</f>
        <v/>
      </c>
      <c r="M2489" s="23" t="str">
        <f aca="false">IF(A2489="","",IF(E2489="","Uncategorized",IF(I2489="Unknown","Unknown category",IF(AND(I2489="Transfer",F2489=""),"Transfer needs ID",IF(AND(F2489&lt;&gt;"",ABS(N(L2489))&gt;0.009),"Unmatched transfer",IF(AND(LEFT(E2489,6)="Rental",K2489="Household"),"Rental row needs property",""))))))</f>
        <v/>
      </c>
    </row>
    <row r="2490" customFormat="false" ht="15" hidden="false" customHeight="false" outlineLevel="0" collapsed="false">
      <c r="A2490" s="21"/>
      <c r="D2490" s="22"/>
      <c r="I2490" s="23" t="str">
        <f aca="false">IF(E2490="","",IFERROR(INDEX(Categories!$A$2:$A$200,MATCH(E2490,Categories!$B$2:$B$200,0)),"Unknown"))</f>
        <v/>
      </c>
      <c r="J2490" s="24" t="str">
        <f aca="false">IF(A2490="","",DATE(YEAR(A2490),MONTH(A2490),1))</f>
        <v/>
      </c>
      <c r="K2490" s="23" t="str">
        <f aca="false">IF(A2490="","",IF(G2490&lt;&gt;"",G2490,IFERROR(INDEX(Accounts!$D$2:$D$40,MATCH(B2490,Accounts!$A$2:$A$40,0)),"Household")))</f>
        <v/>
      </c>
      <c r="L2490" s="25" t="str">
        <f aca="false">IF(F2490="","",SUMIFS($D$2:$D$3001,$F$2:$F$3001,F2490))</f>
        <v/>
      </c>
      <c r="M2490" s="23" t="str">
        <f aca="false">IF(A2490="","",IF(E2490="","Uncategorized",IF(I2490="Unknown","Unknown category",IF(AND(I2490="Transfer",F2490=""),"Transfer needs ID",IF(AND(F2490&lt;&gt;"",ABS(N(L2490))&gt;0.009),"Unmatched transfer",IF(AND(LEFT(E2490,6)="Rental",K2490="Household"),"Rental row needs property",""))))))</f>
        <v/>
      </c>
    </row>
    <row r="2491" customFormat="false" ht="15" hidden="false" customHeight="false" outlineLevel="0" collapsed="false">
      <c r="A2491" s="21"/>
      <c r="D2491" s="22"/>
      <c r="I2491" s="23" t="str">
        <f aca="false">IF(E2491="","",IFERROR(INDEX(Categories!$A$2:$A$200,MATCH(E2491,Categories!$B$2:$B$200,0)),"Unknown"))</f>
        <v/>
      </c>
      <c r="J2491" s="24" t="str">
        <f aca="false">IF(A2491="","",DATE(YEAR(A2491),MONTH(A2491),1))</f>
        <v/>
      </c>
      <c r="K2491" s="23" t="str">
        <f aca="false">IF(A2491="","",IF(G2491&lt;&gt;"",G2491,IFERROR(INDEX(Accounts!$D$2:$D$40,MATCH(B2491,Accounts!$A$2:$A$40,0)),"Household")))</f>
        <v/>
      </c>
      <c r="L2491" s="25" t="str">
        <f aca="false">IF(F2491="","",SUMIFS($D$2:$D$3001,$F$2:$F$3001,F2491))</f>
        <v/>
      </c>
      <c r="M2491" s="23" t="str">
        <f aca="false">IF(A2491="","",IF(E2491="","Uncategorized",IF(I2491="Unknown","Unknown category",IF(AND(I2491="Transfer",F2491=""),"Transfer needs ID",IF(AND(F2491&lt;&gt;"",ABS(N(L2491))&gt;0.009),"Unmatched transfer",IF(AND(LEFT(E2491,6)="Rental",K2491="Household"),"Rental row needs property",""))))))</f>
        <v/>
      </c>
    </row>
    <row r="2492" customFormat="false" ht="15" hidden="false" customHeight="false" outlineLevel="0" collapsed="false">
      <c r="A2492" s="21"/>
      <c r="D2492" s="22"/>
      <c r="I2492" s="23" t="str">
        <f aca="false">IF(E2492="","",IFERROR(INDEX(Categories!$A$2:$A$200,MATCH(E2492,Categories!$B$2:$B$200,0)),"Unknown"))</f>
        <v/>
      </c>
      <c r="J2492" s="24" t="str">
        <f aca="false">IF(A2492="","",DATE(YEAR(A2492),MONTH(A2492),1))</f>
        <v/>
      </c>
      <c r="K2492" s="23" t="str">
        <f aca="false">IF(A2492="","",IF(G2492&lt;&gt;"",G2492,IFERROR(INDEX(Accounts!$D$2:$D$40,MATCH(B2492,Accounts!$A$2:$A$40,0)),"Household")))</f>
        <v/>
      </c>
      <c r="L2492" s="25" t="str">
        <f aca="false">IF(F2492="","",SUMIFS($D$2:$D$3001,$F$2:$F$3001,F2492))</f>
        <v/>
      </c>
      <c r="M2492" s="23" t="str">
        <f aca="false">IF(A2492="","",IF(E2492="","Uncategorized",IF(I2492="Unknown","Unknown category",IF(AND(I2492="Transfer",F2492=""),"Transfer needs ID",IF(AND(F2492&lt;&gt;"",ABS(N(L2492))&gt;0.009),"Unmatched transfer",IF(AND(LEFT(E2492,6)="Rental",K2492="Household"),"Rental row needs property",""))))))</f>
        <v/>
      </c>
    </row>
    <row r="2493" customFormat="false" ht="15" hidden="false" customHeight="false" outlineLevel="0" collapsed="false">
      <c r="A2493" s="21"/>
      <c r="D2493" s="22"/>
      <c r="I2493" s="23" t="str">
        <f aca="false">IF(E2493="","",IFERROR(INDEX(Categories!$A$2:$A$200,MATCH(E2493,Categories!$B$2:$B$200,0)),"Unknown"))</f>
        <v/>
      </c>
      <c r="J2493" s="24" t="str">
        <f aca="false">IF(A2493="","",DATE(YEAR(A2493),MONTH(A2493),1))</f>
        <v/>
      </c>
      <c r="K2493" s="23" t="str">
        <f aca="false">IF(A2493="","",IF(G2493&lt;&gt;"",G2493,IFERROR(INDEX(Accounts!$D$2:$D$40,MATCH(B2493,Accounts!$A$2:$A$40,0)),"Household")))</f>
        <v/>
      </c>
      <c r="L2493" s="25" t="str">
        <f aca="false">IF(F2493="","",SUMIFS($D$2:$D$3001,$F$2:$F$3001,F2493))</f>
        <v/>
      </c>
      <c r="M2493" s="23" t="str">
        <f aca="false">IF(A2493="","",IF(E2493="","Uncategorized",IF(I2493="Unknown","Unknown category",IF(AND(I2493="Transfer",F2493=""),"Transfer needs ID",IF(AND(F2493&lt;&gt;"",ABS(N(L2493))&gt;0.009),"Unmatched transfer",IF(AND(LEFT(E2493,6)="Rental",K2493="Household"),"Rental row needs property",""))))))</f>
        <v/>
      </c>
    </row>
    <row r="2494" customFormat="false" ht="15" hidden="false" customHeight="false" outlineLevel="0" collapsed="false">
      <c r="A2494" s="21"/>
      <c r="D2494" s="22"/>
      <c r="I2494" s="23" t="str">
        <f aca="false">IF(E2494="","",IFERROR(INDEX(Categories!$A$2:$A$200,MATCH(E2494,Categories!$B$2:$B$200,0)),"Unknown"))</f>
        <v/>
      </c>
      <c r="J2494" s="24" t="str">
        <f aca="false">IF(A2494="","",DATE(YEAR(A2494),MONTH(A2494),1))</f>
        <v/>
      </c>
      <c r="K2494" s="23" t="str">
        <f aca="false">IF(A2494="","",IF(G2494&lt;&gt;"",G2494,IFERROR(INDEX(Accounts!$D$2:$D$40,MATCH(B2494,Accounts!$A$2:$A$40,0)),"Household")))</f>
        <v/>
      </c>
      <c r="L2494" s="25" t="str">
        <f aca="false">IF(F2494="","",SUMIFS($D$2:$D$3001,$F$2:$F$3001,F2494))</f>
        <v/>
      </c>
      <c r="M2494" s="23" t="str">
        <f aca="false">IF(A2494="","",IF(E2494="","Uncategorized",IF(I2494="Unknown","Unknown category",IF(AND(I2494="Transfer",F2494=""),"Transfer needs ID",IF(AND(F2494&lt;&gt;"",ABS(N(L2494))&gt;0.009),"Unmatched transfer",IF(AND(LEFT(E2494,6)="Rental",K2494="Household"),"Rental row needs property",""))))))</f>
        <v/>
      </c>
    </row>
    <row r="2495" customFormat="false" ht="15" hidden="false" customHeight="false" outlineLevel="0" collapsed="false">
      <c r="A2495" s="21"/>
      <c r="D2495" s="22"/>
      <c r="I2495" s="23" t="str">
        <f aca="false">IF(E2495="","",IFERROR(INDEX(Categories!$A$2:$A$200,MATCH(E2495,Categories!$B$2:$B$200,0)),"Unknown"))</f>
        <v/>
      </c>
      <c r="J2495" s="24" t="str">
        <f aca="false">IF(A2495="","",DATE(YEAR(A2495),MONTH(A2495),1))</f>
        <v/>
      </c>
      <c r="K2495" s="23" t="str">
        <f aca="false">IF(A2495="","",IF(G2495&lt;&gt;"",G2495,IFERROR(INDEX(Accounts!$D$2:$D$40,MATCH(B2495,Accounts!$A$2:$A$40,0)),"Household")))</f>
        <v/>
      </c>
      <c r="L2495" s="25" t="str">
        <f aca="false">IF(F2495="","",SUMIFS($D$2:$D$3001,$F$2:$F$3001,F2495))</f>
        <v/>
      </c>
      <c r="M2495" s="23" t="str">
        <f aca="false">IF(A2495="","",IF(E2495="","Uncategorized",IF(I2495="Unknown","Unknown category",IF(AND(I2495="Transfer",F2495=""),"Transfer needs ID",IF(AND(F2495&lt;&gt;"",ABS(N(L2495))&gt;0.009),"Unmatched transfer",IF(AND(LEFT(E2495,6)="Rental",K2495="Household"),"Rental row needs property",""))))))</f>
        <v/>
      </c>
    </row>
    <row r="2496" customFormat="false" ht="15" hidden="false" customHeight="false" outlineLevel="0" collapsed="false">
      <c r="A2496" s="21"/>
      <c r="D2496" s="22"/>
      <c r="I2496" s="23" t="str">
        <f aca="false">IF(E2496="","",IFERROR(INDEX(Categories!$A$2:$A$200,MATCH(E2496,Categories!$B$2:$B$200,0)),"Unknown"))</f>
        <v/>
      </c>
      <c r="J2496" s="24" t="str">
        <f aca="false">IF(A2496="","",DATE(YEAR(A2496),MONTH(A2496),1))</f>
        <v/>
      </c>
      <c r="K2496" s="23" t="str">
        <f aca="false">IF(A2496="","",IF(G2496&lt;&gt;"",G2496,IFERROR(INDEX(Accounts!$D$2:$D$40,MATCH(B2496,Accounts!$A$2:$A$40,0)),"Household")))</f>
        <v/>
      </c>
      <c r="L2496" s="25" t="str">
        <f aca="false">IF(F2496="","",SUMIFS($D$2:$D$3001,$F$2:$F$3001,F2496))</f>
        <v/>
      </c>
      <c r="M2496" s="23" t="str">
        <f aca="false">IF(A2496="","",IF(E2496="","Uncategorized",IF(I2496="Unknown","Unknown category",IF(AND(I2496="Transfer",F2496=""),"Transfer needs ID",IF(AND(F2496&lt;&gt;"",ABS(N(L2496))&gt;0.009),"Unmatched transfer",IF(AND(LEFT(E2496,6)="Rental",K2496="Household"),"Rental row needs property",""))))))</f>
        <v/>
      </c>
    </row>
    <row r="2497" customFormat="false" ht="15" hidden="false" customHeight="false" outlineLevel="0" collapsed="false">
      <c r="A2497" s="21"/>
      <c r="D2497" s="22"/>
      <c r="I2497" s="23" t="str">
        <f aca="false">IF(E2497="","",IFERROR(INDEX(Categories!$A$2:$A$200,MATCH(E2497,Categories!$B$2:$B$200,0)),"Unknown"))</f>
        <v/>
      </c>
      <c r="J2497" s="24" t="str">
        <f aca="false">IF(A2497="","",DATE(YEAR(A2497),MONTH(A2497),1))</f>
        <v/>
      </c>
      <c r="K2497" s="23" t="str">
        <f aca="false">IF(A2497="","",IF(G2497&lt;&gt;"",G2497,IFERROR(INDEX(Accounts!$D$2:$D$40,MATCH(B2497,Accounts!$A$2:$A$40,0)),"Household")))</f>
        <v/>
      </c>
      <c r="L2497" s="25" t="str">
        <f aca="false">IF(F2497="","",SUMIFS($D$2:$D$3001,$F$2:$F$3001,F2497))</f>
        <v/>
      </c>
      <c r="M2497" s="23" t="str">
        <f aca="false">IF(A2497="","",IF(E2497="","Uncategorized",IF(I2497="Unknown","Unknown category",IF(AND(I2497="Transfer",F2497=""),"Transfer needs ID",IF(AND(F2497&lt;&gt;"",ABS(N(L2497))&gt;0.009),"Unmatched transfer",IF(AND(LEFT(E2497,6)="Rental",K2497="Household"),"Rental row needs property",""))))))</f>
        <v/>
      </c>
    </row>
    <row r="2498" customFormat="false" ht="15" hidden="false" customHeight="false" outlineLevel="0" collapsed="false">
      <c r="A2498" s="21"/>
      <c r="D2498" s="22"/>
      <c r="I2498" s="23" t="str">
        <f aca="false">IF(E2498="","",IFERROR(INDEX(Categories!$A$2:$A$200,MATCH(E2498,Categories!$B$2:$B$200,0)),"Unknown"))</f>
        <v/>
      </c>
      <c r="J2498" s="24" t="str">
        <f aca="false">IF(A2498="","",DATE(YEAR(A2498),MONTH(A2498),1))</f>
        <v/>
      </c>
      <c r="K2498" s="23" t="str">
        <f aca="false">IF(A2498="","",IF(G2498&lt;&gt;"",G2498,IFERROR(INDEX(Accounts!$D$2:$D$40,MATCH(B2498,Accounts!$A$2:$A$40,0)),"Household")))</f>
        <v/>
      </c>
      <c r="L2498" s="25" t="str">
        <f aca="false">IF(F2498="","",SUMIFS($D$2:$D$3001,$F$2:$F$3001,F2498))</f>
        <v/>
      </c>
      <c r="M2498" s="23" t="str">
        <f aca="false">IF(A2498="","",IF(E2498="","Uncategorized",IF(I2498="Unknown","Unknown category",IF(AND(I2498="Transfer",F2498=""),"Transfer needs ID",IF(AND(F2498&lt;&gt;"",ABS(N(L2498))&gt;0.009),"Unmatched transfer",IF(AND(LEFT(E2498,6)="Rental",K2498="Household"),"Rental row needs property",""))))))</f>
        <v/>
      </c>
    </row>
    <row r="2499" customFormat="false" ht="15" hidden="false" customHeight="false" outlineLevel="0" collapsed="false">
      <c r="A2499" s="21"/>
      <c r="D2499" s="22"/>
      <c r="I2499" s="23" t="str">
        <f aca="false">IF(E2499="","",IFERROR(INDEX(Categories!$A$2:$A$200,MATCH(E2499,Categories!$B$2:$B$200,0)),"Unknown"))</f>
        <v/>
      </c>
      <c r="J2499" s="24" t="str">
        <f aca="false">IF(A2499="","",DATE(YEAR(A2499),MONTH(A2499),1))</f>
        <v/>
      </c>
      <c r="K2499" s="23" t="str">
        <f aca="false">IF(A2499="","",IF(G2499&lt;&gt;"",G2499,IFERROR(INDEX(Accounts!$D$2:$D$40,MATCH(B2499,Accounts!$A$2:$A$40,0)),"Household")))</f>
        <v/>
      </c>
      <c r="L2499" s="25" t="str">
        <f aca="false">IF(F2499="","",SUMIFS($D$2:$D$3001,$F$2:$F$3001,F2499))</f>
        <v/>
      </c>
      <c r="M2499" s="23" t="str">
        <f aca="false">IF(A2499="","",IF(E2499="","Uncategorized",IF(I2499="Unknown","Unknown category",IF(AND(I2499="Transfer",F2499=""),"Transfer needs ID",IF(AND(F2499&lt;&gt;"",ABS(N(L2499))&gt;0.009),"Unmatched transfer",IF(AND(LEFT(E2499,6)="Rental",K2499="Household"),"Rental row needs property",""))))))</f>
        <v/>
      </c>
    </row>
    <row r="2500" customFormat="false" ht="15" hidden="false" customHeight="false" outlineLevel="0" collapsed="false">
      <c r="A2500" s="21"/>
      <c r="D2500" s="22"/>
      <c r="I2500" s="23" t="str">
        <f aca="false">IF(E2500="","",IFERROR(INDEX(Categories!$A$2:$A$200,MATCH(E2500,Categories!$B$2:$B$200,0)),"Unknown"))</f>
        <v/>
      </c>
      <c r="J2500" s="24" t="str">
        <f aca="false">IF(A2500="","",DATE(YEAR(A2500),MONTH(A2500),1))</f>
        <v/>
      </c>
      <c r="K2500" s="23" t="str">
        <f aca="false">IF(A2500="","",IF(G2500&lt;&gt;"",G2500,IFERROR(INDEX(Accounts!$D$2:$D$40,MATCH(B2500,Accounts!$A$2:$A$40,0)),"Household")))</f>
        <v/>
      </c>
      <c r="L2500" s="25" t="str">
        <f aca="false">IF(F2500="","",SUMIFS($D$2:$D$3001,$F$2:$F$3001,F2500))</f>
        <v/>
      </c>
      <c r="M2500" s="23" t="str">
        <f aca="false">IF(A2500="","",IF(E2500="","Uncategorized",IF(I2500="Unknown","Unknown category",IF(AND(I2500="Transfer",F2500=""),"Transfer needs ID",IF(AND(F2500&lt;&gt;"",ABS(N(L2500))&gt;0.009),"Unmatched transfer",IF(AND(LEFT(E2500,6)="Rental",K2500="Household"),"Rental row needs property",""))))))</f>
        <v/>
      </c>
    </row>
    <row r="2501" customFormat="false" ht="15" hidden="false" customHeight="false" outlineLevel="0" collapsed="false">
      <c r="A2501" s="21"/>
      <c r="D2501" s="22"/>
      <c r="I2501" s="23" t="str">
        <f aca="false">IF(E2501="","",IFERROR(INDEX(Categories!$A$2:$A$200,MATCH(E2501,Categories!$B$2:$B$200,0)),"Unknown"))</f>
        <v/>
      </c>
      <c r="J2501" s="24" t="str">
        <f aca="false">IF(A2501="","",DATE(YEAR(A2501),MONTH(A2501),1))</f>
        <v/>
      </c>
      <c r="K2501" s="23" t="str">
        <f aca="false">IF(A2501="","",IF(G2501&lt;&gt;"",G2501,IFERROR(INDEX(Accounts!$D$2:$D$40,MATCH(B2501,Accounts!$A$2:$A$40,0)),"Household")))</f>
        <v/>
      </c>
      <c r="L2501" s="25" t="str">
        <f aca="false">IF(F2501="","",SUMIFS($D$2:$D$3001,$F$2:$F$3001,F2501))</f>
        <v/>
      </c>
      <c r="M2501" s="23" t="str">
        <f aca="false">IF(A2501="","",IF(E2501="","Uncategorized",IF(I2501="Unknown","Unknown category",IF(AND(I2501="Transfer",F2501=""),"Transfer needs ID",IF(AND(F2501&lt;&gt;"",ABS(N(L2501))&gt;0.009),"Unmatched transfer",IF(AND(LEFT(E2501,6)="Rental",K2501="Household"),"Rental row needs property",""))))))</f>
        <v/>
      </c>
    </row>
    <row r="2502" customFormat="false" ht="15" hidden="false" customHeight="false" outlineLevel="0" collapsed="false">
      <c r="A2502" s="21"/>
      <c r="D2502" s="22"/>
      <c r="I2502" s="23" t="str">
        <f aca="false">IF(E2502="","",IFERROR(INDEX(Categories!$A$2:$A$200,MATCH(E2502,Categories!$B$2:$B$200,0)),"Unknown"))</f>
        <v/>
      </c>
      <c r="J2502" s="24" t="str">
        <f aca="false">IF(A2502="","",DATE(YEAR(A2502),MONTH(A2502),1))</f>
        <v/>
      </c>
      <c r="K2502" s="23" t="str">
        <f aca="false">IF(A2502="","",IF(G2502&lt;&gt;"",G2502,IFERROR(INDEX(Accounts!$D$2:$D$40,MATCH(B2502,Accounts!$A$2:$A$40,0)),"Household")))</f>
        <v/>
      </c>
      <c r="L2502" s="25" t="str">
        <f aca="false">IF(F2502="","",SUMIFS($D$2:$D$3001,$F$2:$F$3001,F2502))</f>
        <v/>
      </c>
      <c r="M2502" s="23" t="str">
        <f aca="false">IF(A2502="","",IF(E2502="","Uncategorized",IF(I2502="Unknown","Unknown category",IF(AND(I2502="Transfer",F2502=""),"Transfer needs ID",IF(AND(F2502&lt;&gt;"",ABS(N(L2502))&gt;0.009),"Unmatched transfer",IF(AND(LEFT(E2502,6)="Rental",K2502="Household"),"Rental row needs property",""))))))</f>
        <v/>
      </c>
    </row>
    <row r="2503" customFormat="false" ht="15" hidden="false" customHeight="false" outlineLevel="0" collapsed="false">
      <c r="A2503" s="21"/>
      <c r="D2503" s="22"/>
      <c r="I2503" s="23" t="str">
        <f aca="false">IF(E2503="","",IFERROR(INDEX(Categories!$A$2:$A$200,MATCH(E2503,Categories!$B$2:$B$200,0)),"Unknown"))</f>
        <v/>
      </c>
      <c r="J2503" s="24" t="str">
        <f aca="false">IF(A2503="","",DATE(YEAR(A2503),MONTH(A2503),1))</f>
        <v/>
      </c>
      <c r="K2503" s="23" t="str">
        <f aca="false">IF(A2503="","",IF(G2503&lt;&gt;"",G2503,IFERROR(INDEX(Accounts!$D$2:$D$40,MATCH(B2503,Accounts!$A$2:$A$40,0)),"Household")))</f>
        <v/>
      </c>
      <c r="L2503" s="25" t="str">
        <f aca="false">IF(F2503="","",SUMIFS($D$2:$D$3001,$F$2:$F$3001,F2503))</f>
        <v/>
      </c>
      <c r="M2503" s="23" t="str">
        <f aca="false">IF(A2503="","",IF(E2503="","Uncategorized",IF(I2503="Unknown","Unknown category",IF(AND(I2503="Transfer",F2503=""),"Transfer needs ID",IF(AND(F2503&lt;&gt;"",ABS(N(L2503))&gt;0.009),"Unmatched transfer",IF(AND(LEFT(E2503,6)="Rental",K2503="Household"),"Rental row needs property",""))))))</f>
        <v/>
      </c>
    </row>
    <row r="2504" customFormat="false" ht="15" hidden="false" customHeight="false" outlineLevel="0" collapsed="false">
      <c r="A2504" s="21"/>
      <c r="D2504" s="22"/>
      <c r="I2504" s="23" t="str">
        <f aca="false">IF(E2504="","",IFERROR(INDEX(Categories!$A$2:$A$200,MATCH(E2504,Categories!$B$2:$B$200,0)),"Unknown"))</f>
        <v/>
      </c>
      <c r="J2504" s="24" t="str">
        <f aca="false">IF(A2504="","",DATE(YEAR(A2504),MONTH(A2504),1))</f>
        <v/>
      </c>
      <c r="K2504" s="23" t="str">
        <f aca="false">IF(A2504="","",IF(G2504&lt;&gt;"",G2504,IFERROR(INDEX(Accounts!$D$2:$D$40,MATCH(B2504,Accounts!$A$2:$A$40,0)),"Household")))</f>
        <v/>
      </c>
      <c r="L2504" s="25" t="str">
        <f aca="false">IF(F2504="","",SUMIFS($D$2:$D$3001,$F$2:$F$3001,F2504))</f>
        <v/>
      </c>
      <c r="M2504" s="23" t="str">
        <f aca="false">IF(A2504="","",IF(E2504="","Uncategorized",IF(I2504="Unknown","Unknown category",IF(AND(I2504="Transfer",F2504=""),"Transfer needs ID",IF(AND(F2504&lt;&gt;"",ABS(N(L2504))&gt;0.009),"Unmatched transfer",IF(AND(LEFT(E2504,6)="Rental",K2504="Household"),"Rental row needs property",""))))))</f>
        <v/>
      </c>
    </row>
    <row r="2505" customFormat="false" ht="15" hidden="false" customHeight="false" outlineLevel="0" collapsed="false">
      <c r="A2505" s="21"/>
      <c r="D2505" s="22"/>
      <c r="I2505" s="23" t="str">
        <f aca="false">IF(E2505="","",IFERROR(INDEX(Categories!$A$2:$A$200,MATCH(E2505,Categories!$B$2:$B$200,0)),"Unknown"))</f>
        <v/>
      </c>
      <c r="J2505" s="24" t="str">
        <f aca="false">IF(A2505="","",DATE(YEAR(A2505),MONTH(A2505),1))</f>
        <v/>
      </c>
      <c r="K2505" s="23" t="str">
        <f aca="false">IF(A2505="","",IF(G2505&lt;&gt;"",G2505,IFERROR(INDEX(Accounts!$D$2:$D$40,MATCH(B2505,Accounts!$A$2:$A$40,0)),"Household")))</f>
        <v/>
      </c>
      <c r="L2505" s="25" t="str">
        <f aca="false">IF(F2505="","",SUMIFS($D$2:$D$3001,$F$2:$F$3001,F2505))</f>
        <v/>
      </c>
      <c r="M2505" s="23" t="str">
        <f aca="false">IF(A2505="","",IF(E2505="","Uncategorized",IF(I2505="Unknown","Unknown category",IF(AND(I2505="Transfer",F2505=""),"Transfer needs ID",IF(AND(F2505&lt;&gt;"",ABS(N(L2505))&gt;0.009),"Unmatched transfer",IF(AND(LEFT(E2505,6)="Rental",K2505="Household"),"Rental row needs property",""))))))</f>
        <v/>
      </c>
    </row>
    <row r="2506" customFormat="false" ht="15" hidden="false" customHeight="false" outlineLevel="0" collapsed="false">
      <c r="A2506" s="21"/>
      <c r="D2506" s="22"/>
      <c r="I2506" s="23" t="str">
        <f aca="false">IF(E2506="","",IFERROR(INDEX(Categories!$A$2:$A$200,MATCH(E2506,Categories!$B$2:$B$200,0)),"Unknown"))</f>
        <v/>
      </c>
      <c r="J2506" s="24" t="str">
        <f aca="false">IF(A2506="","",DATE(YEAR(A2506),MONTH(A2506),1))</f>
        <v/>
      </c>
      <c r="K2506" s="23" t="str">
        <f aca="false">IF(A2506="","",IF(G2506&lt;&gt;"",G2506,IFERROR(INDEX(Accounts!$D$2:$D$40,MATCH(B2506,Accounts!$A$2:$A$40,0)),"Household")))</f>
        <v/>
      </c>
      <c r="L2506" s="25" t="str">
        <f aca="false">IF(F2506="","",SUMIFS($D$2:$D$3001,$F$2:$F$3001,F2506))</f>
        <v/>
      </c>
      <c r="M2506" s="23" t="str">
        <f aca="false">IF(A2506="","",IF(E2506="","Uncategorized",IF(I2506="Unknown","Unknown category",IF(AND(I2506="Transfer",F2506=""),"Transfer needs ID",IF(AND(F2506&lt;&gt;"",ABS(N(L2506))&gt;0.009),"Unmatched transfer",IF(AND(LEFT(E2506,6)="Rental",K2506="Household"),"Rental row needs property",""))))))</f>
        <v/>
      </c>
    </row>
    <row r="2507" customFormat="false" ht="15" hidden="false" customHeight="false" outlineLevel="0" collapsed="false">
      <c r="A2507" s="21"/>
      <c r="D2507" s="22"/>
      <c r="I2507" s="23" t="str">
        <f aca="false">IF(E2507="","",IFERROR(INDEX(Categories!$A$2:$A$200,MATCH(E2507,Categories!$B$2:$B$200,0)),"Unknown"))</f>
        <v/>
      </c>
      <c r="J2507" s="24" t="str">
        <f aca="false">IF(A2507="","",DATE(YEAR(A2507),MONTH(A2507),1))</f>
        <v/>
      </c>
      <c r="K2507" s="23" t="str">
        <f aca="false">IF(A2507="","",IF(G2507&lt;&gt;"",G2507,IFERROR(INDEX(Accounts!$D$2:$D$40,MATCH(B2507,Accounts!$A$2:$A$40,0)),"Household")))</f>
        <v/>
      </c>
      <c r="L2507" s="25" t="str">
        <f aca="false">IF(F2507="","",SUMIFS($D$2:$D$3001,$F$2:$F$3001,F2507))</f>
        <v/>
      </c>
      <c r="M2507" s="23" t="str">
        <f aca="false">IF(A2507="","",IF(E2507="","Uncategorized",IF(I2507="Unknown","Unknown category",IF(AND(I2507="Transfer",F2507=""),"Transfer needs ID",IF(AND(F2507&lt;&gt;"",ABS(N(L2507))&gt;0.009),"Unmatched transfer",IF(AND(LEFT(E2507,6)="Rental",K2507="Household"),"Rental row needs property",""))))))</f>
        <v/>
      </c>
    </row>
    <row r="2508" customFormat="false" ht="15" hidden="false" customHeight="false" outlineLevel="0" collapsed="false">
      <c r="A2508" s="21"/>
      <c r="D2508" s="22"/>
      <c r="I2508" s="23" t="str">
        <f aca="false">IF(E2508="","",IFERROR(INDEX(Categories!$A$2:$A$200,MATCH(E2508,Categories!$B$2:$B$200,0)),"Unknown"))</f>
        <v/>
      </c>
      <c r="J2508" s="24" t="str">
        <f aca="false">IF(A2508="","",DATE(YEAR(A2508),MONTH(A2508),1))</f>
        <v/>
      </c>
      <c r="K2508" s="23" t="str">
        <f aca="false">IF(A2508="","",IF(G2508&lt;&gt;"",G2508,IFERROR(INDEX(Accounts!$D$2:$D$40,MATCH(B2508,Accounts!$A$2:$A$40,0)),"Household")))</f>
        <v/>
      </c>
      <c r="L2508" s="25" t="str">
        <f aca="false">IF(F2508="","",SUMIFS($D$2:$D$3001,$F$2:$F$3001,F2508))</f>
        <v/>
      </c>
      <c r="M2508" s="23" t="str">
        <f aca="false">IF(A2508="","",IF(E2508="","Uncategorized",IF(I2508="Unknown","Unknown category",IF(AND(I2508="Transfer",F2508=""),"Transfer needs ID",IF(AND(F2508&lt;&gt;"",ABS(N(L2508))&gt;0.009),"Unmatched transfer",IF(AND(LEFT(E2508,6)="Rental",K2508="Household"),"Rental row needs property",""))))))</f>
        <v/>
      </c>
    </row>
    <row r="2509" customFormat="false" ht="15" hidden="false" customHeight="false" outlineLevel="0" collapsed="false">
      <c r="A2509" s="21"/>
      <c r="D2509" s="22"/>
      <c r="I2509" s="23" t="str">
        <f aca="false">IF(E2509="","",IFERROR(INDEX(Categories!$A$2:$A$200,MATCH(E2509,Categories!$B$2:$B$200,0)),"Unknown"))</f>
        <v/>
      </c>
      <c r="J2509" s="24" t="str">
        <f aca="false">IF(A2509="","",DATE(YEAR(A2509),MONTH(A2509),1))</f>
        <v/>
      </c>
      <c r="K2509" s="23" t="str">
        <f aca="false">IF(A2509="","",IF(G2509&lt;&gt;"",G2509,IFERROR(INDEX(Accounts!$D$2:$D$40,MATCH(B2509,Accounts!$A$2:$A$40,0)),"Household")))</f>
        <v/>
      </c>
      <c r="L2509" s="25" t="str">
        <f aca="false">IF(F2509="","",SUMIFS($D$2:$D$3001,$F$2:$F$3001,F2509))</f>
        <v/>
      </c>
      <c r="M2509" s="23" t="str">
        <f aca="false">IF(A2509="","",IF(E2509="","Uncategorized",IF(I2509="Unknown","Unknown category",IF(AND(I2509="Transfer",F2509=""),"Transfer needs ID",IF(AND(F2509&lt;&gt;"",ABS(N(L2509))&gt;0.009),"Unmatched transfer",IF(AND(LEFT(E2509,6)="Rental",K2509="Household"),"Rental row needs property",""))))))</f>
        <v/>
      </c>
    </row>
    <row r="2510" customFormat="false" ht="15" hidden="false" customHeight="false" outlineLevel="0" collapsed="false">
      <c r="A2510" s="21"/>
      <c r="D2510" s="22"/>
      <c r="I2510" s="23" t="str">
        <f aca="false">IF(E2510="","",IFERROR(INDEX(Categories!$A$2:$A$200,MATCH(E2510,Categories!$B$2:$B$200,0)),"Unknown"))</f>
        <v/>
      </c>
      <c r="J2510" s="24" t="str">
        <f aca="false">IF(A2510="","",DATE(YEAR(A2510),MONTH(A2510),1))</f>
        <v/>
      </c>
      <c r="K2510" s="23" t="str">
        <f aca="false">IF(A2510="","",IF(G2510&lt;&gt;"",G2510,IFERROR(INDEX(Accounts!$D$2:$D$40,MATCH(B2510,Accounts!$A$2:$A$40,0)),"Household")))</f>
        <v/>
      </c>
      <c r="L2510" s="25" t="str">
        <f aca="false">IF(F2510="","",SUMIFS($D$2:$D$3001,$F$2:$F$3001,F2510))</f>
        <v/>
      </c>
      <c r="M2510" s="23" t="str">
        <f aca="false">IF(A2510="","",IF(E2510="","Uncategorized",IF(I2510="Unknown","Unknown category",IF(AND(I2510="Transfer",F2510=""),"Transfer needs ID",IF(AND(F2510&lt;&gt;"",ABS(N(L2510))&gt;0.009),"Unmatched transfer",IF(AND(LEFT(E2510,6)="Rental",K2510="Household"),"Rental row needs property",""))))))</f>
        <v/>
      </c>
    </row>
    <row r="2511" customFormat="false" ht="15" hidden="false" customHeight="false" outlineLevel="0" collapsed="false">
      <c r="A2511" s="21"/>
      <c r="D2511" s="22"/>
      <c r="I2511" s="23" t="str">
        <f aca="false">IF(E2511="","",IFERROR(INDEX(Categories!$A$2:$A$200,MATCH(E2511,Categories!$B$2:$B$200,0)),"Unknown"))</f>
        <v/>
      </c>
      <c r="J2511" s="24" t="str">
        <f aca="false">IF(A2511="","",DATE(YEAR(A2511),MONTH(A2511),1))</f>
        <v/>
      </c>
      <c r="K2511" s="23" t="str">
        <f aca="false">IF(A2511="","",IF(G2511&lt;&gt;"",G2511,IFERROR(INDEX(Accounts!$D$2:$D$40,MATCH(B2511,Accounts!$A$2:$A$40,0)),"Household")))</f>
        <v/>
      </c>
      <c r="L2511" s="25" t="str">
        <f aca="false">IF(F2511="","",SUMIFS($D$2:$D$3001,$F$2:$F$3001,F2511))</f>
        <v/>
      </c>
      <c r="M2511" s="23" t="str">
        <f aca="false">IF(A2511="","",IF(E2511="","Uncategorized",IF(I2511="Unknown","Unknown category",IF(AND(I2511="Transfer",F2511=""),"Transfer needs ID",IF(AND(F2511&lt;&gt;"",ABS(N(L2511))&gt;0.009),"Unmatched transfer",IF(AND(LEFT(E2511,6)="Rental",K2511="Household"),"Rental row needs property",""))))))</f>
        <v/>
      </c>
    </row>
    <row r="2512" customFormat="false" ht="15" hidden="false" customHeight="false" outlineLevel="0" collapsed="false">
      <c r="A2512" s="21"/>
      <c r="D2512" s="22"/>
      <c r="I2512" s="23" t="str">
        <f aca="false">IF(E2512="","",IFERROR(INDEX(Categories!$A$2:$A$200,MATCH(E2512,Categories!$B$2:$B$200,0)),"Unknown"))</f>
        <v/>
      </c>
      <c r="J2512" s="24" t="str">
        <f aca="false">IF(A2512="","",DATE(YEAR(A2512),MONTH(A2512),1))</f>
        <v/>
      </c>
      <c r="K2512" s="23" t="str">
        <f aca="false">IF(A2512="","",IF(G2512&lt;&gt;"",G2512,IFERROR(INDEX(Accounts!$D$2:$D$40,MATCH(B2512,Accounts!$A$2:$A$40,0)),"Household")))</f>
        <v/>
      </c>
      <c r="L2512" s="25" t="str">
        <f aca="false">IF(F2512="","",SUMIFS($D$2:$D$3001,$F$2:$F$3001,F2512))</f>
        <v/>
      </c>
      <c r="M2512" s="23" t="str">
        <f aca="false">IF(A2512="","",IF(E2512="","Uncategorized",IF(I2512="Unknown","Unknown category",IF(AND(I2512="Transfer",F2512=""),"Transfer needs ID",IF(AND(F2512&lt;&gt;"",ABS(N(L2512))&gt;0.009),"Unmatched transfer",IF(AND(LEFT(E2512,6)="Rental",K2512="Household"),"Rental row needs property",""))))))</f>
        <v/>
      </c>
    </row>
    <row r="2513" customFormat="false" ht="15" hidden="false" customHeight="false" outlineLevel="0" collapsed="false">
      <c r="A2513" s="21"/>
      <c r="D2513" s="22"/>
      <c r="I2513" s="23" t="str">
        <f aca="false">IF(E2513="","",IFERROR(INDEX(Categories!$A$2:$A$200,MATCH(E2513,Categories!$B$2:$B$200,0)),"Unknown"))</f>
        <v/>
      </c>
      <c r="J2513" s="24" t="str">
        <f aca="false">IF(A2513="","",DATE(YEAR(A2513),MONTH(A2513),1))</f>
        <v/>
      </c>
      <c r="K2513" s="23" t="str">
        <f aca="false">IF(A2513="","",IF(G2513&lt;&gt;"",G2513,IFERROR(INDEX(Accounts!$D$2:$D$40,MATCH(B2513,Accounts!$A$2:$A$40,0)),"Household")))</f>
        <v/>
      </c>
      <c r="L2513" s="25" t="str">
        <f aca="false">IF(F2513="","",SUMIFS($D$2:$D$3001,$F$2:$F$3001,F2513))</f>
        <v/>
      </c>
      <c r="M2513" s="23" t="str">
        <f aca="false">IF(A2513="","",IF(E2513="","Uncategorized",IF(I2513="Unknown","Unknown category",IF(AND(I2513="Transfer",F2513=""),"Transfer needs ID",IF(AND(F2513&lt;&gt;"",ABS(N(L2513))&gt;0.009),"Unmatched transfer",IF(AND(LEFT(E2513,6)="Rental",K2513="Household"),"Rental row needs property",""))))))</f>
        <v/>
      </c>
    </row>
    <row r="2514" customFormat="false" ht="15" hidden="false" customHeight="false" outlineLevel="0" collapsed="false">
      <c r="A2514" s="21"/>
      <c r="D2514" s="22"/>
      <c r="I2514" s="23" t="str">
        <f aca="false">IF(E2514="","",IFERROR(INDEX(Categories!$A$2:$A$200,MATCH(E2514,Categories!$B$2:$B$200,0)),"Unknown"))</f>
        <v/>
      </c>
      <c r="J2514" s="24" t="str">
        <f aca="false">IF(A2514="","",DATE(YEAR(A2514),MONTH(A2514),1))</f>
        <v/>
      </c>
      <c r="K2514" s="23" t="str">
        <f aca="false">IF(A2514="","",IF(G2514&lt;&gt;"",G2514,IFERROR(INDEX(Accounts!$D$2:$D$40,MATCH(B2514,Accounts!$A$2:$A$40,0)),"Household")))</f>
        <v/>
      </c>
      <c r="L2514" s="25" t="str">
        <f aca="false">IF(F2514="","",SUMIFS($D$2:$D$3001,$F$2:$F$3001,F2514))</f>
        <v/>
      </c>
      <c r="M2514" s="23" t="str">
        <f aca="false">IF(A2514="","",IF(E2514="","Uncategorized",IF(I2514="Unknown","Unknown category",IF(AND(I2514="Transfer",F2514=""),"Transfer needs ID",IF(AND(F2514&lt;&gt;"",ABS(N(L2514))&gt;0.009),"Unmatched transfer",IF(AND(LEFT(E2514,6)="Rental",K2514="Household"),"Rental row needs property",""))))))</f>
        <v/>
      </c>
    </row>
    <row r="2515" customFormat="false" ht="15" hidden="false" customHeight="false" outlineLevel="0" collapsed="false">
      <c r="A2515" s="21"/>
      <c r="D2515" s="22"/>
      <c r="I2515" s="23" t="str">
        <f aca="false">IF(E2515="","",IFERROR(INDEX(Categories!$A$2:$A$200,MATCH(E2515,Categories!$B$2:$B$200,0)),"Unknown"))</f>
        <v/>
      </c>
      <c r="J2515" s="24" t="str">
        <f aca="false">IF(A2515="","",DATE(YEAR(A2515),MONTH(A2515),1))</f>
        <v/>
      </c>
      <c r="K2515" s="23" t="str">
        <f aca="false">IF(A2515="","",IF(G2515&lt;&gt;"",G2515,IFERROR(INDEX(Accounts!$D$2:$D$40,MATCH(B2515,Accounts!$A$2:$A$40,0)),"Household")))</f>
        <v/>
      </c>
      <c r="L2515" s="25" t="str">
        <f aca="false">IF(F2515="","",SUMIFS($D$2:$D$3001,$F$2:$F$3001,F2515))</f>
        <v/>
      </c>
      <c r="M2515" s="23" t="str">
        <f aca="false">IF(A2515="","",IF(E2515="","Uncategorized",IF(I2515="Unknown","Unknown category",IF(AND(I2515="Transfer",F2515=""),"Transfer needs ID",IF(AND(F2515&lt;&gt;"",ABS(N(L2515))&gt;0.009),"Unmatched transfer",IF(AND(LEFT(E2515,6)="Rental",K2515="Household"),"Rental row needs property",""))))))</f>
        <v/>
      </c>
    </row>
    <row r="2516" customFormat="false" ht="15" hidden="false" customHeight="false" outlineLevel="0" collapsed="false">
      <c r="A2516" s="21"/>
      <c r="D2516" s="22"/>
      <c r="I2516" s="23" t="str">
        <f aca="false">IF(E2516="","",IFERROR(INDEX(Categories!$A$2:$A$200,MATCH(E2516,Categories!$B$2:$B$200,0)),"Unknown"))</f>
        <v/>
      </c>
      <c r="J2516" s="24" t="str">
        <f aca="false">IF(A2516="","",DATE(YEAR(A2516),MONTH(A2516),1))</f>
        <v/>
      </c>
      <c r="K2516" s="23" t="str">
        <f aca="false">IF(A2516="","",IF(G2516&lt;&gt;"",G2516,IFERROR(INDEX(Accounts!$D$2:$D$40,MATCH(B2516,Accounts!$A$2:$A$40,0)),"Household")))</f>
        <v/>
      </c>
      <c r="L2516" s="25" t="str">
        <f aca="false">IF(F2516="","",SUMIFS($D$2:$D$3001,$F$2:$F$3001,F2516))</f>
        <v/>
      </c>
      <c r="M2516" s="23" t="str">
        <f aca="false">IF(A2516="","",IF(E2516="","Uncategorized",IF(I2516="Unknown","Unknown category",IF(AND(I2516="Transfer",F2516=""),"Transfer needs ID",IF(AND(F2516&lt;&gt;"",ABS(N(L2516))&gt;0.009),"Unmatched transfer",IF(AND(LEFT(E2516,6)="Rental",K2516="Household"),"Rental row needs property",""))))))</f>
        <v/>
      </c>
    </row>
    <row r="2517" customFormat="false" ht="15" hidden="false" customHeight="false" outlineLevel="0" collapsed="false">
      <c r="A2517" s="21"/>
      <c r="D2517" s="22"/>
      <c r="I2517" s="23" t="str">
        <f aca="false">IF(E2517="","",IFERROR(INDEX(Categories!$A$2:$A$200,MATCH(E2517,Categories!$B$2:$B$200,0)),"Unknown"))</f>
        <v/>
      </c>
      <c r="J2517" s="24" t="str">
        <f aca="false">IF(A2517="","",DATE(YEAR(A2517),MONTH(A2517),1))</f>
        <v/>
      </c>
      <c r="K2517" s="23" t="str">
        <f aca="false">IF(A2517="","",IF(G2517&lt;&gt;"",G2517,IFERROR(INDEX(Accounts!$D$2:$D$40,MATCH(B2517,Accounts!$A$2:$A$40,0)),"Household")))</f>
        <v/>
      </c>
      <c r="L2517" s="25" t="str">
        <f aca="false">IF(F2517="","",SUMIFS($D$2:$D$3001,$F$2:$F$3001,F2517))</f>
        <v/>
      </c>
      <c r="M2517" s="23" t="str">
        <f aca="false">IF(A2517="","",IF(E2517="","Uncategorized",IF(I2517="Unknown","Unknown category",IF(AND(I2517="Transfer",F2517=""),"Transfer needs ID",IF(AND(F2517&lt;&gt;"",ABS(N(L2517))&gt;0.009),"Unmatched transfer",IF(AND(LEFT(E2517,6)="Rental",K2517="Household"),"Rental row needs property",""))))))</f>
        <v/>
      </c>
    </row>
    <row r="2518" customFormat="false" ht="15" hidden="false" customHeight="false" outlineLevel="0" collapsed="false">
      <c r="A2518" s="21"/>
      <c r="D2518" s="22"/>
      <c r="I2518" s="23" t="str">
        <f aca="false">IF(E2518="","",IFERROR(INDEX(Categories!$A$2:$A$200,MATCH(E2518,Categories!$B$2:$B$200,0)),"Unknown"))</f>
        <v/>
      </c>
      <c r="J2518" s="24" t="str">
        <f aca="false">IF(A2518="","",DATE(YEAR(A2518),MONTH(A2518),1))</f>
        <v/>
      </c>
      <c r="K2518" s="23" t="str">
        <f aca="false">IF(A2518="","",IF(G2518&lt;&gt;"",G2518,IFERROR(INDEX(Accounts!$D$2:$D$40,MATCH(B2518,Accounts!$A$2:$A$40,0)),"Household")))</f>
        <v/>
      </c>
      <c r="L2518" s="25" t="str">
        <f aca="false">IF(F2518="","",SUMIFS($D$2:$D$3001,$F$2:$F$3001,F2518))</f>
        <v/>
      </c>
      <c r="M2518" s="23" t="str">
        <f aca="false">IF(A2518="","",IF(E2518="","Uncategorized",IF(I2518="Unknown","Unknown category",IF(AND(I2518="Transfer",F2518=""),"Transfer needs ID",IF(AND(F2518&lt;&gt;"",ABS(N(L2518))&gt;0.009),"Unmatched transfer",IF(AND(LEFT(E2518,6)="Rental",K2518="Household"),"Rental row needs property",""))))))</f>
        <v/>
      </c>
    </row>
    <row r="2519" customFormat="false" ht="15" hidden="false" customHeight="false" outlineLevel="0" collapsed="false">
      <c r="A2519" s="21"/>
      <c r="D2519" s="22"/>
      <c r="I2519" s="23" t="str">
        <f aca="false">IF(E2519="","",IFERROR(INDEX(Categories!$A$2:$A$200,MATCH(E2519,Categories!$B$2:$B$200,0)),"Unknown"))</f>
        <v/>
      </c>
      <c r="J2519" s="24" t="str">
        <f aca="false">IF(A2519="","",DATE(YEAR(A2519),MONTH(A2519),1))</f>
        <v/>
      </c>
      <c r="K2519" s="23" t="str">
        <f aca="false">IF(A2519="","",IF(G2519&lt;&gt;"",G2519,IFERROR(INDEX(Accounts!$D$2:$D$40,MATCH(B2519,Accounts!$A$2:$A$40,0)),"Household")))</f>
        <v/>
      </c>
      <c r="L2519" s="25" t="str">
        <f aca="false">IF(F2519="","",SUMIFS($D$2:$D$3001,$F$2:$F$3001,F2519))</f>
        <v/>
      </c>
      <c r="M2519" s="23" t="str">
        <f aca="false">IF(A2519="","",IF(E2519="","Uncategorized",IF(I2519="Unknown","Unknown category",IF(AND(I2519="Transfer",F2519=""),"Transfer needs ID",IF(AND(F2519&lt;&gt;"",ABS(N(L2519))&gt;0.009),"Unmatched transfer",IF(AND(LEFT(E2519,6)="Rental",K2519="Household"),"Rental row needs property",""))))))</f>
        <v/>
      </c>
    </row>
    <row r="2520" customFormat="false" ht="15" hidden="false" customHeight="false" outlineLevel="0" collapsed="false">
      <c r="A2520" s="21"/>
      <c r="D2520" s="22"/>
      <c r="I2520" s="23" t="str">
        <f aca="false">IF(E2520="","",IFERROR(INDEX(Categories!$A$2:$A$200,MATCH(E2520,Categories!$B$2:$B$200,0)),"Unknown"))</f>
        <v/>
      </c>
      <c r="J2520" s="24" t="str">
        <f aca="false">IF(A2520="","",DATE(YEAR(A2520),MONTH(A2520),1))</f>
        <v/>
      </c>
      <c r="K2520" s="23" t="str">
        <f aca="false">IF(A2520="","",IF(G2520&lt;&gt;"",G2520,IFERROR(INDEX(Accounts!$D$2:$D$40,MATCH(B2520,Accounts!$A$2:$A$40,0)),"Household")))</f>
        <v/>
      </c>
      <c r="L2520" s="25" t="str">
        <f aca="false">IF(F2520="","",SUMIFS($D$2:$D$3001,$F$2:$F$3001,F2520))</f>
        <v/>
      </c>
      <c r="M2520" s="23" t="str">
        <f aca="false">IF(A2520="","",IF(E2520="","Uncategorized",IF(I2520="Unknown","Unknown category",IF(AND(I2520="Transfer",F2520=""),"Transfer needs ID",IF(AND(F2520&lt;&gt;"",ABS(N(L2520))&gt;0.009),"Unmatched transfer",IF(AND(LEFT(E2520,6)="Rental",K2520="Household"),"Rental row needs property",""))))))</f>
        <v/>
      </c>
    </row>
    <row r="2521" customFormat="false" ht="15" hidden="false" customHeight="false" outlineLevel="0" collapsed="false">
      <c r="A2521" s="21"/>
      <c r="D2521" s="22"/>
      <c r="I2521" s="23" t="str">
        <f aca="false">IF(E2521="","",IFERROR(INDEX(Categories!$A$2:$A$200,MATCH(E2521,Categories!$B$2:$B$200,0)),"Unknown"))</f>
        <v/>
      </c>
      <c r="J2521" s="24" t="str">
        <f aca="false">IF(A2521="","",DATE(YEAR(A2521),MONTH(A2521),1))</f>
        <v/>
      </c>
      <c r="K2521" s="23" t="str">
        <f aca="false">IF(A2521="","",IF(G2521&lt;&gt;"",G2521,IFERROR(INDEX(Accounts!$D$2:$D$40,MATCH(B2521,Accounts!$A$2:$A$40,0)),"Household")))</f>
        <v/>
      </c>
      <c r="L2521" s="25" t="str">
        <f aca="false">IF(F2521="","",SUMIFS($D$2:$D$3001,$F$2:$F$3001,F2521))</f>
        <v/>
      </c>
      <c r="M2521" s="23" t="str">
        <f aca="false">IF(A2521="","",IF(E2521="","Uncategorized",IF(I2521="Unknown","Unknown category",IF(AND(I2521="Transfer",F2521=""),"Transfer needs ID",IF(AND(F2521&lt;&gt;"",ABS(N(L2521))&gt;0.009),"Unmatched transfer",IF(AND(LEFT(E2521,6)="Rental",K2521="Household"),"Rental row needs property",""))))))</f>
        <v/>
      </c>
    </row>
    <row r="2522" customFormat="false" ht="15" hidden="false" customHeight="false" outlineLevel="0" collapsed="false">
      <c r="A2522" s="21"/>
      <c r="D2522" s="22"/>
      <c r="I2522" s="23" t="str">
        <f aca="false">IF(E2522="","",IFERROR(INDEX(Categories!$A$2:$A$200,MATCH(E2522,Categories!$B$2:$B$200,0)),"Unknown"))</f>
        <v/>
      </c>
      <c r="J2522" s="24" t="str">
        <f aca="false">IF(A2522="","",DATE(YEAR(A2522),MONTH(A2522),1))</f>
        <v/>
      </c>
      <c r="K2522" s="23" t="str">
        <f aca="false">IF(A2522="","",IF(G2522&lt;&gt;"",G2522,IFERROR(INDEX(Accounts!$D$2:$D$40,MATCH(B2522,Accounts!$A$2:$A$40,0)),"Household")))</f>
        <v/>
      </c>
      <c r="L2522" s="25" t="str">
        <f aca="false">IF(F2522="","",SUMIFS($D$2:$D$3001,$F$2:$F$3001,F2522))</f>
        <v/>
      </c>
      <c r="M2522" s="23" t="str">
        <f aca="false">IF(A2522="","",IF(E2522="","Uncategorized",IF(I2522="Unknown","Unknown category",IF(AND(I2522="Transfer",F2522=""),"Transfer needs ID",IF(AND(F2522&lt;&gt;"",ABS(N(L2522))&gt;0.009),"Unmatched transfer",IF(AND(LEFT(E2522,6)="Rental",K2522="Household"),"Rental row needs property",""))))))</f>
        <v/>
      </c>
    </row>
    <row r="2523" customFormat="false" ht="15" hidden="false" customHeight="false" outlineLevel="0" collapsed="false">
      <c r="A2523" s="21"/>
      <c r="D2523" s="22"/>
      <c r="I2523" s="23" t="str">
        <f aca="false">IF(E2523="","",IFERROR(INDEX(Categories!$A$2:$A$200,MATCH(E2523,Categories!$B$2:$B$200,0)),"Unknown"))</f>
        <v/>
      </c>
      <c r="J2523" s="24" t="str">
        <f aca="false">IF(A2523="","",DATE(YEAR(A2523),MONTH(A2523),1))</f>
        <v/>
      </c>
      <c r="K2523" s="23" t="str">
        <f aca="false">IF(A2523="","",IF(G2523&lt;&gt;"",G2523,IFERROR(INDEX(Accounts!$D$2:$D$40,MATCH(B2523,Accounts!$A$2:$A$40,0)),"Household")))</f>
        <v/>
      </c>
      <c r="L2523" s="25" t="str">
        <f aca="false">IF(F2523="","",SUMIFS($D$2:$D$3001,$F$2:$F$3001,F2523))</f>
        <v/>
      </c>
      <c r="M2523" s="23" t="str">
        <f aca="false">IF(A2523="","",IF(E2523="","Uncategorized",IF(I2523="Unknown","Unknown category",IF(AND(I2523="Transfer",F2523=""),"Transfer needs ID",IF(AND(F2523&lt;&gt;"",ABS(N(L2523))&gt;0.009),"Unmatched transfer",IF(AND(LEFT(E2523,6)="Rental",K2523="Household"),"Rental row needs property",""))))))</f>
        <v/>
      </c>
    </row>
    <row r="2524" customFormat="false" ht="15" hidden="false" customHeight="false" outlineLevel="0" collapsed="false">
      <c r="A2524" s="21"/>
      <c r="D2524" s="22"/>
      <c r="I2524" s="23" t="str">
        <f aca="false">IF(E2524="","",IFERROR(INDEX(Categories!$A$2:$A$200,MATCH(E2524,Categories!$B$2:$B$200,0)),"Unknown"))</f>
        <v/>
      </c>
      <c r="J2524" s="24" t="str">
        <f aca="false">IF(A2524="","",DATE(YEAR(A2524),MONTH(A2524),1))</f>
        <v/>
      </c>
      <c r="K2524" s="23" t="str">
        <f aca="false">IF(A2524="","",IF(G2524&lt;&gt;"",G2524,IFERROR(INDEX(Accounts!$D$2:$D$40,MATCH(B2524,Accounts!$A$2:$A$40,0)),"Household")))</f>
        <v/>
      </c>
      <c r="L2524" s="25" t="str">
        <f aca="false">IF(F2524="","",SUMIFS($D$2:$D$3001,$F$2:$F$3001,F2524))</f>
        <v/>
      </c>
      <c r="M2524" s="23" t="str">
        <f aca="false">IF(A2524="","",IF(E2524="","Uncategorized",IF(I2524="Unknown","Unknown category",IF(AND(I2524="Transfer",F2524=""),"Transfer needs ID",IF(AND(F2524&lt;&gt;"",ABS(N(L2524))&gt;0.009),"Unmatched transfer",IF(AND(LEFT(E2524,6)="Rental",K2524="Household"),"Rental row needs property",""))))))</f>
        <v/>
      </c>
    </row>
    <row r="2525" customFormat="false" ht="15" hidden="false" customHeight="false" outlineLevel="0" collapsed="false">
      <c r="A2525" s="21"/>
      <c r="D2525" s="22"/>
      <c r="I2525" s="23" t="str">
        <f aca="false">IF(E2525="","",IFERROR(INDEX(Categories!$A$2:$A$200,MATCH(E2525,Categories!$B$2:$B$200,0)),"Unknown"))</f>
        <v/>
      </c>
      <c r="J2525" s="24" t="str">
        <f aca="false">IF(A2525="","",DATE(YEAR(A2525),MONTH(A2525),1))</f>
        <v/>
      </c>
      <c r="K2525" s="23" t="str">
        <f aca="false">IF(A2525="","",IF(G2525&lt;&gt;"",G2525,IFERROR(INDEX(Accounts!$D$2:$D$40,MATCH(B2525,Accounts!$A$2:$A$40,0)),"Household")))</f>
        <v/>
      </c>
      <c r="L2525" s="25" t="str">
        <f aca="false">IF(F2525="","",SUMIFS($D$2:$D$3001,$F$2:$F$3001,F2525))</f>
        <v/>
      </c>
      <c r="M2525" s="23" t="str">
        <f aca="false">IF(A2525="","",IF(E2525="","Uncategorized",IF(I2525="Unknown","Unknown category",IF(AND(I2525="Transfer",F2525=""),"Transfer needs ID",IF(AND(F2525&lt;&gt;"",ABS(N(L2525))&gt;0.009),"Unmatched transfer",IF(AND(LEFT(E2525,6)="Rental",K2525="Household"),"Rental row needs property",""))))))</f>
        <v/>
      </c>
    </row>
    <row r="2526" customFormat="false" ht="15" hidden="false" customHeight="false" outlineLevel="0" collapsed="false">
      <c r="A2526" s="21"/>
      <c r="D2526" s="22"/>
      <c r="I2526" s="23" t="str">
        <f aca="false">IF(E2526="","",IFERROR(INDEX(Categories!$A$2:$A$200,MATCH(E2526,Categories!$B$2:$B$200,0)),"Unknown"))</f>
        <v/>
      </c>
      <c r="J2526" s="24" t="str">
        <f aca="false">IF(A2526="","",DATE(YEAR(A2526),MONTH(A2526),1))</f>
        <v/>
      </c>
      <c r="K2526" s="23" t="str">
        <f aca="false">IF(A2526="","",IF(G2526&lt;&gt;"",G2526,IFERROR(INDEX(Accounts!$D$2:$D$40,MATCH(B2526,Accounts!$A$2:$A$40,0)),"Household")))</f>
        <v/>
      </c>
      <c r="L2526" s="25" t="str">
        <f aca="false">IF(F2526="","",SUMIFS($D$2:$D$3001,$F$2:$F$3001,F2526))</f>
        <v/>
      </c>
      <c r="M2526" s="23" t="str">
        <f aca="false">IF(A2526="","",IF(E2526="","Uncategorized",IF(I2526="Unknown","Unknown category",IF(AND(I2526="Transfer",F2526=""),"Transfer needs ID",IF(AND(F2526&lt;&gt;"",ABS(N(L2526))&gt;0.009),"Unmatched transfer",IF(AND(LEFT(E2526,6)="Rental",K2526="Household"),"Rental row needs property",""))))))</f>
        <v/>
      </c>
    </row>
    <row r="2527" customFormat="false" ht="15" hidden="false" customHeight="false" outlineLevel="0" collapsed="false">
      <c r="A2527" s="21"/>
      <c r="D2527" s="22"/>
      <c r="I2527" s="23" t="str">
        <f aca="false">IF(E2527="","",IFERROR(INDEX(Categories!$A$2:$A$200,MATCH(E2527,Categories!$B$2:$B$200,0)),"Unknown"))</f>
        <v/>
      </c>
      <c r="J2527" s="24" t="str">
        <f aca="false">IF(A2527="","",DATE(YEAR(A2527),MONTH(A2527),1))</f>
        <v/>
      </c>
      <c r="K2527" s="23" t="str">
        <f aca="false">IF(A2527="","",IF(G2527&lt;&gt;"",G2527,IFERROR(INDEX(Accounts!$D$2:$D$40,MATCH(B2527,Accounts!$A$2:$A$40,0)),"Household")))</f>
        <v/>
      </c>
      <c r="L2527" s="25" t="str">
        <f aca="false">IF(F2527="","",SUMIFS($D$2:$D$3001,$F$2:$F$3001,F2527))</f>
        <v/>
      </c>
      <c r="M2527" s="23" t="str">
        <f aca="false">IF(A2527="","",IF(E2527="","Uncategorized",IF(I2527="Unknown","Unknown category",IF(AND(I2527="Transfer",F2527=""),"Transfer needs ID",IF(AND(F2527&lt;&gt;"",ABS(N(L2527))&gt;0.009),"Unmatched transfer",IF(AND(LEFT(E2527,6)="Rental",K2527="Household"),"Rental row needs property",""))))))</f>
        <v/>
      </c>
    </row>
    <row r="2528" customFormat="false" ht="15" hidden="false" customHeight="false" outlineLevel="0" collapsed="false">
      <c r="A2528" s="21"/>
      <c r="D2528" s="22"/>
      <c r="I2528" s="23" t="str">
        <f aca="false">IF(E2528="","",IFERROR(INDEX(Categories!$A$2:$A$200,MATCH(E2528,Categories!$B$2:$B$200,0)),"Unknown"))</f>
        <v/>
      </c>
      <c r="J2528" s="24" t="str">
        <f aca="false">IF(A2528="","",DATE(YEAR(A2528),MONTH(A2528),1))</f>
        <v/>
      </c>
      <c r="K2528" s="23" t="str">
        <f aca="false">IF(A2528="","",IF(G2528&lt;&gt;"",G2528,IFERROR(INDEX(Accounts!$D$2:$D$40,MATCH(B2528,Accounts!$A$2:$A$40,0)),"Household")))</f>
        <v/>
      </c>
      <c r="L2528" s="25" t="str">
        <f aca="false">IF(F2528="","",SUMIFS($D$2:$D$3001,$F$2:$F$3001,F2528))</f>
        <v/>
      </c>
      <c r="M2528" s="23" t="str">
        <f aca="false">IF(A2528="","",IF(E2528="","Uncategorized",IF(I2528="Unknown","Unknown category",IF(AND(I2528="Transfer",F2528=""),"Transfer needs ID",IF(AND(F2528&lt;&gt;"",ABS(N(L2528))&gt;0.009),"Unmatched transfer",IF(AND(LEFT(E2528,6)="Rental",K2528="Household"),"Rental row needs property",""))))))</f>
        <v/>
      </c>
    </row>
    <row r="2529" customFormat="false" ht="15" hidden="false" customHeight="false" outlineLevel="0" collapsed="false">
      <c r="A2529" s="21"/>
      <c r="D2529" s="22"/>
      <c r="I2529" s="23" t="str">
        <f aca="false">IF(E2529="","",IFERROR(INDEX(Categories!$A$2:$A$200,MATCH(E2529,Categories!$B$2:$B$200,0)),"Unknown"))</f>
        <v/>
      </c>
      <c r="J2529" s="24" t="str">
        <f aca="false">IF(A2529="","",DATE(YEAR(A2529),MONTH(A2529),1))</f>
        <v/>
      </c>
      <c r="K2529" s="23" t="str">
        <f aca="false">IF(A2529="","",IF(G2529&lt;&gt;"",G2529,IFERROR(INDEX(Accounts!$D$2:$D$40,MATCH(B2529,Accounts!$A$2:$A$40,0)),"Household")))</f>
        <v/>
      </c>
      <c r="L2529" s="25" t="str">
        <f aca="false">IF(F2529="","",SUMIFS($D$2:$D$3001,$F$2:$F$3001,F2529))</f>
        <v/>
      </c>
      <c r="M2529" s="23" t="str">
        <f aca="false">IF(A2529="","",IF(E2529="","Uncategorized",IF(I2529="Unknown","Unknown category",IF(AND(I2529="Transfer",F2529=""),"Transfer needs ID",IF(AND(F2529&lt;&gt;"",ABS(N(L2529))&gt;0.009),"Unmatched transfer",IF(AND(LEFT(E2529,6)="Rental",K2529="Household"),"Rental row needs property",""))))))</f>
        <v/>
      </c>
    </row>
    <row r="2530" customFormat="false" ht="15" hidden="false" customHeight="false" outlineLevel="0" collapsed="false">
      <c r="A2530" s="21"/>
      <c r="D2530" s="22"/>
      <c r="I2530" s="23" t="str">
        <f aca="false">IF(E2530="","",IFERROR(INDEX(Categories!$A$2:$A$200,MATCH(E2530,Categories!$B$2:$B$200,0)),"Unknown"))</f>
        <v/>
      </c>
      <c r="J2530" s="24" t="str">
        <f aca="false">IF(A2530="","",DATE(YEAR(A2530),MONTH(A2530),1))</f>
        <v/>
      </c>
      <c r="K2530" s="23" t="str">
        <f aca="false">IF(A2530="","",IF(G2530&lt;&gt;"",G2530,IFERROR(INDEX(Accounts!$D$2:$D$40,MATCH(B2530,Accounts!$A$2:$A$40,0)),"Household")))</f>
        <v/>
      </c>
      <c r="L2530" s="25" t="str">
        <f aca="false">IF(F2530="","",SUMIFS($D$2:$D$3001,$F$2:$F$3001,F2530))</f>
        <v/>
      </c>
      <c r="M2530" s="23" t="str">
        <f aca="false">IF(A2530="","",IF(E2530="","Uncategorized",IF(I2530="Unknown","Unknown category",IF(AND(I2530="Transfer",F2530=""),"Transfer needs ID",IF(AND(F2530&lt;&gt;"",ABS(N(L2530))&gt;0.009),"Unmatched transfer",IF(AND(LEFT(E2530,6)="Rental",K2530="Household"),"Rental row needs property",""))))))</f>
        <v/>
      </c>
    </row>
    <row r="2531" customFormat="false" ht="15" hidden="false" customHeight="false" outlineLevel="0" collapsed="false">
      <c r="A2531" s="21"/>
      <c r="D2531" s="22"/>
      <c r="I2531" s="23" t="str">
        <f aca="false">IF(E2531="","",IFERROR(INDEX(Categories!$A$2:$A$200,MATCH(E2531,Categories!$B$2:$B$200,0)),"Unknown"))</f>
        <v/>
      </c>
      <c r="J2531" s="24" t="str">
        <f aca="false">IF(A2531="","",DATE(YEAR(A2531),MONTH(A2531),1))</f>
        <v/>
      </c>
      <c r="K2531" s="23" t="str">
        <f aca="false">IF(A2531="","",IF(G2531&lt;&gt;"",G2531,IFERROR(INDEX(Accounts!$D$2:$D$40,MATCH(B2531,Accounts!$A$2:$A$40,0)),"Household")))</f>
        <v/>
      </c>
      <c r="L2531" s="25" t="str">
        <f aca="false">IF(F2531="","",SUMIFS($D$2:$D$3001,$F$2:$F$3001,F2531))</f>
        <v/>
      </c>
      <c r="M2531" s="23" t="str">
        <f aca="false">IF(A2531="","",IF(E2531="","Uncategorized",IF(I2531="Unknown","Unknown category",IF(AND(I2531="Transfer",F2531=""),"Transfer needs ID",IF(AND(F2531&lt;&gt;"",ABS(N(L2531))&gt;0.009),"Unmatched transfer",IF(AND(LEFT(E2531,6)="Rental",K2531="Household"),"Rental row needs property",""))))))</f>
        <v/>
      </c>
    </row>
    <row r="2532" customFormat="false" ht="15" hidden="false" customHeight="false" outlineLevel="0" collapsed="false">
      <c r="A2532" s="21"/>
      <c r="D2532" s="22"/>
      <c r="I2532" s="23" t="str">
        <f aca="false">IF(E2532="","",IFERROR(INDEX(Categories!$A$2:$A$200,MATCH(E2532,Categories!$B$2:$B$200,0)),"Unknown"))</f>
        <v/>
      </c>
      <c r="J2532" s="24" t="str">
        <f aca="false">IF(A2532="","",DATE(YEAR(A2532),MONTH(A2532),1))</f>
        <v/>
      </c>
      <c r="K2532" s="23" t="str">
        <f aca="false">IF(A2532="","",IF(G2532&lt;&gt;"",G2532,IFERROR(INDEX(Accounts!$D$2:$D$40,MATCH(B2532,Accounts!$A$2:$A$40,0)),"Household")))</f>
        <v/>
      </c>
      <c r="L2532" s="25" t="str">
        <f aca="false">IF(F2532="","",SUMIFS($D$2:$D$3001,$F$2:$F$3001,F2532))</f>
        <v/>
      </c>
      <c r="M2532" s="23" t="str">
        <f aca="false">IF(A2532="","",IF(E2532="","Uncategorized",IF(I2532="Unknown","Unknown category",IF(AND(I2532="Transfer",F2532=""),"Transfer needs ID",IF(AND(F2532&lt;&gt;"",ABS(N(L2532))&gt;0.009),"Unmatched transfer",IF(AND(LEFT(E2532,6)="Rental",K2532="Household"),"Rental row needs property",""))))))</f>
        <v/>
      </c>
    </row>
    <row r="2533" customFormat="false" ht="15" hidden="false" customHeight="false" outlineLevel="0" collapsed="false">
      <c r="A2533" s="21"/>
      <c r="D2533" s="22"/>
      <c r="I2533" s="23" t="str">
        <f aca="false">IF(E2533="","",IFERROR(INDEX(Categories!$A$2:$A$200,MATCH(E2533,Categories!$B$2:$B$200,0)),"Unknown"))</f>
        <v/>
      </c>
      <c r="J2533" s="24" t="str">
        <f aca="false">IF(A2533="","",DATE(YEAR(A2533),MONTH(A2533),1))</f>
        <v/>
      </c>
      <c r="K2533" s="23" t="str">
        <f aca="false">IF(A2533="","",IF(G2533&lt;&gt;"",G2533,IFERROR(INDEX(Accounts!$D$2:$D$40,MATCH(B2533,Accounts!$A$2:$A$40,0)),"Household")))</f>
        <v/>
      </c>
      <c r="L2533" s="25" t="str">
        <f aca="false">IF(F2533="","",SUMIFS($D$2:$D$3001,$F$2:$F$3001,F2533))</f>
        <v/>
      </c>
      <c r="M2533" s="23" t="str">
        <f aca="false">IF(A2533="","",IF(E2533="","Uncategorized",IF(I2533="Unknown","Unknown category",IF(AND(I2533="Transfer",F2533=""),"Transfer needs ID",IF(AND(F2533&lt;&gt;"",ABS(N(L2533))&gt;0.009),"Unmatched transfer",IF(AND(LEFT(E2533,6)="Rental",K2533="Household"),"Rental row needs property",""))))))</f>
        <v/>
      </c>
    </row>
    <row r="2534" customFormat="false" ht="15" hidden="false" customHeight="false" outlineLevel="0" collapsed="false">
      <c r="A2534" s="21"/>
      <c r="D2534" s="22"/>
      <c r="I2534" s="23" t="str">
        <f aca="false">IF(E2534="","",IFERROR(INDEX(Categories!$A$2:$A$200,MATCH(E2534,Categories!$B$2:$B$200,0)),"Unknown"))</f>
        <v/>
      </c>
      <c r="J2534" s="24" t="str">
        <f aca="false">IF(A2534="","",DATE(YEAR(A2534),MONTH(A2534),1))</f>
        <v/>
      </c>
      <c r="K2534" s="23" t="str">
        <f aca="false">IF(A2534="","",IF(G2534&lt;&gt;"",G2534,IFERROR(INDEX(Accounts!$D$2:$D$40,MATCH(B2534,Accounts!$A$2:$A$40,0)),"Household")))</f>
        <v/>
      </c>
      <c r="L2534" s="25" t="str">
        <f aca="false">IF(F2534="","",SUMIFS($D$2:$D$3001,$F$2:$F$3001,F2534))</f>
        <v/>
      </c>
      <c r="M2534" s="23" t="str">
        <f aca="false">IF(A2534="","",IF(E2534="","Uncategorized",IF(I2534="Unknown","Unknown category",IF(AND(I2534="Transfer",F2534=""),"Transfer needs ID",IF(AND(F2534&lt;&gt;"",ABS(N(L2534))&gt;0.009),"Unmatched transfer",IF(AND(LEFT(E2534,6)="Rental",K2534="Household"),"Rental row needs property",""))))))</f>
        <v/>
      </c>
    </row>
    <row r="2535" customFormat="false" ht="15" hidden="false" customHeight="false" outlineLevel="0" collapsed="false">
      <c r="A2535" s="21"/>
      <c r="D2535" s="22"/>
      <c r="I2535" s="23" t="str">
        <f aca="false">IF(E2535="","",IFERROR(INDEX(Categories!$A$2:$A$200,MATCH(E2535,Categories!$B$2:$B$200,0)),"Unknown"))</f>
        <v/>
      </c>
      <c r="J2535" s="24" t="str">
        <f aca="false">IF(A2535="","",DATE(YEAR(A2535),MONTH(A2535),1))</f>
        <v/>
      </c>
      <c r="K2535" s="23" t="str">
        <f aca="false">IF(A2535="","",IF(G2535&lt;&gt;"",G2535,IFERROR(INDEX(Accounts!$D$2:$D$40,MATCH(B2535,Accounts!$A$2:$A$40,0)),"Household")))</f>
        <v/>
      </c>
      <c r="L2535" s="25" t="str">
        <f aca="false">IF(F2535="","",SUMIFS($D$2:$D$3001,$F$2:$F$3001,F2535))</f>
        <v/>
      </c>
      <c r="M2535" s="23" t="str">
        <f aca="false">IF(A2535="","",IF(E2535="","Uncategorized",IF(I2535="Unknown","Unknown category",IF(AND(I2535="Transfer",F2535=""),"Transfer needs ID",IF(AND(F2535&lt;&gt;"",ABS(N(L2535))&gt;0.009),"Unmatched transfer",IF(AND(LEFT(E2535,6)="Rental",K2535="Household"),"Rental row needs property",""))))))</f>
        <v/>
      </c>
    </row>
    <row r="2536" customFormat="false" ht="15" hidden="false" customHeight="false" outlineLevel="0" collapsed="false">
      <c r="A2536" s="21"/>
      <c r="D2536" s="22"/>
      <c r="I2536" s="23" t="str">
        <f aca="false">IF(E2536="","",IFERROR(INDEX(Categories!$A$2:$A$200,MATCH(E2536,Categories!$B$2:$B$200,0)),"Unknown"))</f>
        <v/>
      </c>
      <c r="J2536" s="24" t="str">
        <f aca="false">IF(A2536="","",DATE(YEAR(A2536),MONTH(A2536),1))</f>
        <v/>
      </c>
      <c r="K2536" s="23" t="str">
        <f aca="false">IF(A2536="","",IF(G2536&lt;&gt;"",G2536,IFERROR(INDEX(Accounts!$D$2:$D$40,MATCH(B2536,Accounts!$A$2:$A$40,0)),"Household")))</f>
        <v/>
      </c>
      <c r="L2536" s="25" t="str">
        <f aca="false">IF(F2536="","",SUMIFS($D$2:$D$3001,$F$2:$F$3001,F2536))</f>
        <v/>
      </c>
      <c r="M2536" s="23" t="str">
        <f aca="false">IF(A2536="","",IF(E2536="","Uncategorized",IF(I2536="Unknown","Unknown category",IF(AND(I2536="Transfer",F2536=""),"Transfer needs ID",IF(AND(F2536&lt;&gt;"",ABS(N(L2536))&gt;0.009),"Unmatched transfer",IF(AND(LEFT(E2536,6)="Rental",K2536="Household"),"Rental row needs property",""))))))</f>
        <v/>
      </c>
    </row>
    <row r="2537" customFormat="false" ht="15" hidden="false" customHeight="false" outlineLevel="0" collapsed="false">
      <c r="A2537" s="21"/>
      <c r="D2537" s="22"/>
      <c r="I2537" s="23" t="str">
        <f aca="false">IF(E2537="","",IFERROR(INDEX(Categories!$A$2:$A$200,MATCH(E2537,Categories!$B$2:$B$200,0)),"Unknown"))</f>
        <v/>
      </c>
      <c r="J2537" s="24" t="str">
        <f aca="false">IF(A2537="","",DATE(YEAR(A2537),MONTH(A2537),1))</f>
        <v/>
      </c>
      <c r="K2537" s="23" t="str">
        <f aca="false">IF(A2537="","",IF(G2537&lt;&gt;"",G2537,IFERROR(INDEX(Accounts!$D$2:$D$40,MATCH(B2537,Accounts!$A$2:$A$40,0)),"Household")))</f>
        <v/>
      </c>
      <c r="L2537" s="25" t="str">
        <f aca="false">IF(F2537="","",SUMIFS($D$2:$D$3001,$F$2:$F$3001,F2537))</f>
        <v/>
      </c>
      <c r="M2537" s="23" t="str">
        <f aca="false">IF(A2537="","",IF(E2537="","Uncategorized",IF(I2537="Unknown","Unknown category",IF(AND(I2537="Transfer",F2537=""),"Transfer needs ID",IF(AND(F2537&lt;&gt;"",ABS(N(L2537))&gt;0.009),"Unmatched transfer",IF(AND(LEFT(E2537,6)="Rental",K2537="Household"),"Rental row needs property",""))))))</f>
        <v/>
      </c>
    </row>
    <row r="2538" customFormat="false" ht="15" hidden="false" customHeight="false" outlineLevel="0" collapsed="false">
      <c r="A2538" s="21"/>
      <c r="D2538" s="22"/>
      <c r="I2538" s="23" t="str">
        <f aca="false">IF(E2538="","",IFERROR(INDEX(Categories!$A$2:$A$200,MATCH(E2538,Categories!$B$2:$B$200,0)),"Unknown"))</f>
        <v/>
      </c>
      <c r="J2538" s="24" t="str">
        <f aca="false">IF(A2538="","",DATE(YEAR(A2538),MONTH(A2538),1))</f>
        <v/>
      </c>
      <c r="K2538" s="23" t="str">
        <f aca="false">IF(A2538="","",IF(G2538&lt;&gt;"",G2538,IFERROR(INDEX(Accounts!$D$2:$D$40,MATCH(B2538,Accounts!$A$2:$A$40,0)),"Household")))</f>
        <v/>
      </c>
      <c r="L2538" s="25" t="str">
        <f aca="false">IF(F2538="","",SUMIFS($D$2:$D$3001,$F$2:$F$3001,F2538))</f>
        <v/>
      </c>
      <c r="M2538" s="23" t="str">
        <f aca="false">IF(A2538="","",IF(E2538="","Uncategorized",IF(I2538="Unknown","Unknown category",IF(AND(I2538="Transfer",F2538=""),"Transfer needs ID",IF(AND(F2538&lt;&gt;"",ABS(N(L2538))&gt;0.009),"Unmatched transfer",IF(AND(LEFT(E2538,6)="Rental",K2538="Household"),"Rental row needs property",""))))))</f>
        <v/>
      </c>
    </row>
    <row r="2539" customFormat="false" ht="15" hidden="false" customHeight="false" outlineLevel="0" collapsed="false">
      <c r="A2539" s="21"/>
      <c r="D2539" s="22"/>
      <c r="I2539" s="23" t="str">
        <f aca="false">IF(E2539="","",IFERROR(INDEX(Categories!$A$2:$A$200,MATCH(E2539,Categories!$B$2:$B$200,0)),"Unknown"))</f>
        <v/>
      </c>
      <c r="J2539" s="24" t="str">
        <f aca="false">IF(A2539="","",DATE(YEAR(A2539),MONTH(A2539),1))</f>
        <v/>
      </c>
      <c r="K2539" s="23" t="str">
        <f aca="false">IF(A2539="","",IF(G2539&lt;&gt;"",G2539,IFERROR(INDEX(Accounts!$D$2:$D$40,MATCH(B2539,Accounts!$A$2:$A$40,0)),"Household")))</f>
        <v/>
      </c>
      <c r="L2539" s="25" t="str">
        <f aca="false">IF(F2539="","",SUMIFS($D$2:$D$3001,$F$2:$F$3001,F2539))</f>
        <v/>
      </c>
      <c r="M2539" s="23" t="str">
        <f aca="false">IF(A2539="","",IF(E2539="","Uncategorized",IF(I2539="Unknown","Unknown category",IF(AND(I2539="Transfer",F2539=""),"Transfer needs ID",IF(AND(F2539&lt;&gt;"",ABS(N(L2539))&gt;0.009),"Unmatched transfer",IF(AND(LEFT(E2539,6)="Rental",K2539="Household"),"Rental row needs property",""))))))</f>
        <v/>
      </c>
    </row>
    <row r="2540" customFormat="false" ht="15" hidden="false" customHeight="false" outlineLevel="0" collapsed="false">
      <c r="A2540" s="21"/>
      <c r="D2540" s="22"/>
      <c r="I2540" s="23" t="str">
        <f aca="false">IF(E2540="","",IFERROR(INDEX(Categories!$A$2:$A$200,MATCH(E2540,Categories!$B$2:$B$200,0)),"Unknown"))</f>
        <v/>
      </c>
      <c r="J2540" s="24" t="str">
        <f aca="false">IF(A2540="","",DATE(YEAR(A2540),MONTH(A2540),1))</f>
        <v/>
      </c>
      <c r="K2540" s="23" t="str">
        <f aca="false">IF(A2540="","",IF(G2540&lt;&gt;"",G2540,IFERROR(INDEX(Accounts!$D$2:$D$40,MATCH(B2540,Accounts!$A$2:$A$40,0)),"Household")))</f>
        <v/>
      </c>
      <c r="L2540" s="25" t="str">
        <f aca="false">IF(F2540="","",SUMIFS($D$2:$D$3001,$F$2:$F$3001,F2540))</f>
        <v/>
      </c>
      <c r="M2540" s="23" t="str">
        <f aca="false">IF(A2540="","",IF(E2540="","Uncategorized",IF(I2540="Unknown","Unknown category",IF(AND(I2540="Transfer",F2540=""),"Transfer needs ID",IF(AND(F2540&lt;&gt;"",ABS(N(L2540))&gt;0.009),"Unmatched transfer",IF(AND(LEFT(E2540,6)="Rental",K2540="Household"),"Rental row needs property",""))))))</f>
        <v/>
      </c>
    </row>
    <row r="2541" customFormat="false" ht="15" hidden="false" customHeight="false" outlineLevel="0" collapsed="false">
      <c r="A2541" s="21"/>
      <c r="D2541" s="22"/>
      <c r="I2541" s="23" t="str">
        <f aca="false">IF(E2541="","",IFERROR(INDEX(Categories!$A$2:$A$200,MATCH(E2541,Categories!$B$2:$B$200,0)),"Unknown"))</f>
        <v/>
      </c>
      <c r="J2541" s="24" t="str">
        <f aca="false">IF(A2541="","",DATE(YEAR(A2541),MONTH(A2541),1))</f>
        <v/>
      </c>
      <c r="K2541" s="23" t="str">
        <f aca="false">IF(A2541="","",IF(G2541&lt;&gt;"",G2541,IFERROR(INDEX(Accounts!$D$2:$D$40,MATCH(B2541,Accounts!$A$2:$A$40,0)),"Household")))</f>
        <v/>
      </c>
      <c r="L2541" s="25" t="str">
        <f aca="false">IF(F2541="","",SUMIFS($D$2:$D$3001,$F$2:$F$3001,F2541))</f>
        <v/>
      </c>
      <c r="M2541" s="23" t="str">
        <f aca="false">IF(A2541="","",IF(E2541="","Uncategorized",IF(I2541="Unknown","Unknown category",IF(AND(I2541="Transfer",F2541=""),"Transfer needs ID",IF(AND(F2541&lt;&gt;"",ABS(N(L2541))&gt;0.009),"Unmatched transfer",IF(AND(LEFT(E2541,6)="Rental",K2541="Household"),"Rental row needs property",""))))))</f>
        <v/>
      </c>
    </row>
    <row r="2542" customFormat="false" ht="15" hidden="false" customHeight="false" outlineLevel="0" collapsed="false">
      <c r="A2542" s="21"/>
      <c r="D2542" s="22"/>
      <c r="I2542" s="23" t="str">
        <f aca="false">IF(E2542="","",IFERROR(INDEX(Categories!$A$2:$A$200,MATCH(E2542,Categories!$B$2:$B$200,0)),"Unknown"))</f>
        <v/>
      </c>
      <c r="J2542" s="24" t="str">
        <f aca="false">IF(A2542="","",DATE(YEAR(A2542),MONTH(A2542),1))</f>
        <v/>
      </c>
      <c r="K2542" s="23" t="str">
        <f aca="false">IF(A2542="","",IF(G2542&lt;&gt;"",G2542,IFERROR(INDEX(Accounts!$D$2:$D$40,MATCH(B2542,Accounts!$A$2:$A$40,0)),"Household")))</f>
        <v/>
      </c>
      <c r="L2542" s="25" t="str">
        <f aca="false">IF(F2542="","",SUMIFS($D$2:$D$3001,$F$2:$F$3001,F2542))</f>
        <v/>
      </c>
      <c r="M2542" s="23" t="str">
        <f aca="false">IF(A2542="","",IF(E2542="","Uncategorized",IF(I2542="Unknown","Unknown category",IF(AND(I2542="Transfer",F2542=""),"Transfer needs ID",IF(AND(F2542&lt;&gt;"",ABS(N(L2542))&gt;0.009),"Unmatched transfer",IF(AND(LEFT(E2542,6)="Rental",K2542="Household"),"Rental row needs property",""))))))</f>
        <v/>
      </c>
    </row>
    <row r="2543" customFormat="false" ht="15" hidden="false" customHeight="false" outlineLevel="0" collapsed="false">
      <c r="A2543" s="21"/>
      <c r="D2543" s="22"/>
      <c r="I2543" s="23" t="str">
        <f aca="false">IF(E2543="","",IFERROR(INDEX(Categories!$A$2:$A$200,MATCH(E2543,Categories!$B$2:$B$200,0)),"Unknown"))</f>
        <v/>
      </c>
      <c r="J2543" s="24" t="str">
        <f aca="false">IF(A2543="","",DATE(YEAR(A2543),MONTH(A2543),1))</f>
        <v/>
      </c>
      <c r="K2543" s="23" t="str">
        <f aca="false">IF(A2543="","",IF(G2543&lt;&gt;"",G2543,IFERROR(INDEX(Accounts!$D$2:$D$40,MATCH(B2543,Accounts!$A$2:$A$40,0)),"Household")))</f>
        <v/>
      </c>
      <c r="L2543" s="25" t="str">
        <f aca="false">IF(F2543="","",SUMIFS($D$2:$D$3001,$F$2:$F$3001,F2543))</f>
        <v/>
      </c>
      <c r="M2543" s="23" t="str">
        <f aca="false">IF(A2543="","",IF(E2543="","Uncategorized",IF(I2543="Unknown","Unknown category",IF(AND(I2543="Transfer",F2543=""),"Transfer needs ID",IF(AND(F2543&lt;&gt;"",ABS(N(L2543))&gt;0.009),"Unmatched transfer",IF(AND(LEFT(E2543,6)="Rental",K2543="Household"),"Rental row needs property",""))))))</f>
        <v/>
      </c>
    </row>
    <row r="2544" customFormat="false" ht="15" hidden="false" customHeight="false" outlineLevel="0" collapsed="false">
      <c r="A2544" s="21"/>
      <c r="D2544" s="22"/>
      <c r="I2544" s="23" t="str">
        <f aca="false">IF(E2544="","",IFERROR(INDEX(Categories!$A$2:$A$200,MATCH(E2544,Categories!$B$2:$B$200,0)),"Unknown"))</f>
        <v/>
      </c>
      <c r="J2544" s="24" t="str">
        <f aca="false">IF(A2544="","",DATE(YEAR(A2544),MONTH(A2544),1))</f>
        <v/>
      </c>
      <c r="K2544" s="23" t="str">
        <f aca="false">IF(A2544="","",IF(G2544&lt;&gt;"",G2544,IFERROR(INDEX(Accounts!$D$2:$D$40,MATCH(B2544,Accounts!$A$2:$A$40,0)),"Household")))</f>
        <v/>
      </c>
      <c r="L2544" s="25" t="str">
        <f aca="false">IF(F2544="","",SUMIFS($D$2:$D$3001,$F$2:$F$3001,F2544))</f>
        <v/>
      </c>
      <c r="M2544" s="23" t="str">
        <f aca="false">IF(A2544="","",IF(E2544="","Uncategorized",IF(I2544="Unknown","Unknown category",IF(AND(I2544="Transfer",F2544=""),"Transfer needs ID",IF(AND(F2544&lt;&gt;"",ABS(N(L2544))&gt;0.009),"Unmatched transfer",IF(AND(LEFT(E2544,6)="Rental",K2544="Household"),"Rental row needs property",""))))))</f>
        <v/>
      </c>
    </row>
    <row r="2545" customFormat="false" ht="15" hidden="false" customHeight="false" outlineLevel="0" collapsed="false">
      <c r="A2545" s="21"/>
      <c r="D2545" s="22"/>
      <c r="I2545" s="23" t="str">
        <f aca="false">IF(E2545="","",IFERROR(INDEX(Categories!$A$2:$A$200,MATCH(E2545,Categories!$B$2:$B$200,0)),"Unknown"))</f>
        <v/>
      </c>
      <c r="J2545" s="24" t="str">
        <f aca="false">IF(A2545="","",DATE(YEAR(A2545),MONTH(A2545),1))</f>
        <v/>
      </c>
      <c r="K2545" s="23" t="str">
        <f aca="false">IF(A2545="","",IF(G2545&lt;&gt;"",G2545,IFERROR(INDEX(Accounts!$D$2:$D$40,MATCH(B2545,Accounts!$A$2:$A$40,0)),"Household")))</f>
        <v/>
      </c>
      <c r="L2545" s="25" t="str">
        <f aca="false">IF(F2545="","",SUMIFS($D$2:$D$3001,$F$2:$F$3001,F2545))</f>
        <v/>
      </c>
      <c r="M2545" s="23" t="str">
        <f aca="false">IF(A2545="","",IF(E2545="","Uncategorized",IF(I2545="Unknown","Unknown category",IF(AND(I2545="Transfer",F2545=""),"Transfer needs ID",IF(AND(F2545&lt;&gt;"",ABS(N(L2545))&gt;0.009),"Unmatched transfer",IF(AND(LEFT(E2545,6)="Rental",K2545="Household"),"Rental row needs property",""))))))</f>
        <v/>
      </c>
    </row>
    <row r="2546" customFormat="false" ht="15" hidden="false" customHeight="false" outlineLevel="0" collapsed="false">
      <c r="A2546" s="21"/>
      <c r="D2546" s="22"/>
      <c r="I2546" s="23" t="str">
        <f aca="false">IF(E2546="","",IFERROR(INDEX(Categories!$A$2:$A$200,MATCH(E2546,Categories!$B$2:$B$200,0)),"Unknown"))</f>
        <v/>
      </c>
      <c r="J2546" s="24" t="str">
        <f aca="false">IF(A2546="","",DATE(YEAR(A2546),MONTH(A2546),1))</f>
        <v/>
      </c>
      <c r="K2546" s="23" t="str">
        <f aca="false">IF(A2546="","",IF(G2546&lt;&gt;"",G2546,IFERROR(INDEX(Accounts!$D$2:$D$40,MATCH(B2546,Accounts!$A$2:$A$40,0)),"Household")))</f>
        <v/>
      </c>
      <c r="L2546" s="25" t="str">
        <f aca="false">IF(F2546="","",SUMIFS($D$2:$D$3001,$F$2:$F$3001,F2546))</f>
        <v/>
      </c>
      <c r="M2546" s="23" t="str">
        <f aca="false">IF(A2546="","",IF(E2546="","Uncategorized",IF(I2546="Unknown","Unknown category",IF(AND(I2546="Transfer",F2546=""),"Transfer needs ID",IF(AND(F2546&lt;&gt;"",ABS(N(L2546))&gt;0.009),"Unmatched transfer",IF(AND(LEFT(E2546,6)="Rental",K2546="Household"),"Rental row needs property",""))))))</f>
        <v/>
      </c>
    </row>
    <row r="2547" customFormat="false" ht="15" hidden="false" customHeight="false" outlineLevel="0" collapsed="false">
      <c r="A2547" s="21"/>
      <c r="D2547" s="22"/>
      <c r="I2547" s="23" t="str">
        <f aca="false">IF(E2547="","",IFERROR(INDEX(Categories!$A$2:$A$200,MATCH(E2547,Categories!$B$2:$B$200,0)),"Unknown"))</f>
        <v/>
      </c>
      <c r="J2547" s="24" t="str">
        <f aca="false">IF(A2547="","",DATE(YEAR(A2547),MONTH(A2547),1))</f>
        <v/>
      </c>
      <c r="K2547" s="23" t="str">
        <f aca="false">IF(A2547="","",IF(G2547&lt;&gt;"",G2547,IFERROR(INDEX(Accounts!$D$2:$D$40,MATCH(B2547,Accounts!$A$2:$A$40,0)),"Household")))</f>
        <v/>
      </c>
      <c r="L2547" s="25" t="str">
        <f aca="false">IF(F2547="","",SUMIFS($D$2:$D$3001,$F$2:$F$3001,F2547))</f>
        <v/>
      </c>
      <c r="M2547" s="23" t="str">
        <f aca="false">IF(A2547="","",IF(E2547="","Uncategorized",IF(I2547="Unknown","Unknown category",IF(AND(I2547="Transfer",F2547=""),"Transfer needs ID",IF(AND(F2547&lt;&gt;"",ABS(N(L2547))&gt;0.009),"Unmatched transfer",IF(AND(LEFT(E2547,6)="Rental",K2547="Household"),"Rental row needs property",""))))))</f>
        <v/>
      </c>
    </row>
    <row r="2548" customFormat="false" ht="15" hidden="false" customHeight="false" outlineLevel="0" collapsed="false">
      <c r="A2548" s="21"/>
      <c r="D2548" s="22"/>
      <c r="I2548" s="23" t="str">
        <f aca="false">IF(E2548="","",IFERROR(INDEX(Categories!$A$2:$A$200,MATCH(E2548,Categories!$B$2:$B$200,0)),"Unknown"))</f>
        <v/>
      </c>
      <c r="J2548" s="24" t="str">
        <f aca="false">IF(A2548="","",DATE(YEAR(A2548),MONTH(A2548),1))</f>
        <v/>
      </c>
      <c r="K2548" s="23" t="str">
        <f aca="false">IF(A2548="","",IF(G2548&lt;&gt;"",G2548,IFERROR(INDEX(Accounts!$D$2:$D$40,MATCH(B2548,Accounts!$A$2:$A$40,0)),"Household")))</f>
        <v/>
      </c>
      <c r="L2548" s="25" t="str">
        <f aca="false">IF(F2548="","",SUMIFS($D$2:$D$3001,$F$2:$F$3001,F2548))</f>
        <v/>
      </c>
      <c r="M2548" s="23" t="str">
        <f aca="false">IF(A2548="","",IF(E2548="","Uncategorized",IF(I2548="Unknown","Unknown category",IF(AND(I2548="Transfer",F2548=""),"Transfer needs ID",IF(AND(F2548&lt;&gt;"",ABS(N(L2548))&gt;0.009),"Unmatched transfer",IF(AND(LEFT(E2548,6)="Rental",K2548="Household"),"Rental row needs property",""))))))</f>
        <v/>
      </c>
    </row>
    <row r="2549" customFormat="false" ht="15" hidden="false" customHeight="false" outlineLevel="0" collapsed="false">
      <c r="A2549" s="21"/>
      <c r="D2549" s="22"/>
      <c r="I2549" s="23" t="str">
        <f aca="false">IF(E2549="","",IFERROR(INDEX(Categories!$A$2:$A$200,MATCH(E2549,Categories!$B$2:$B$200,0)),"Unknown"))</f>
        <v/>
      </c>
      <c r="J2549" s="24" t="str">
        <f aca="false">IF(A2549="","",DATE(YEAR(A2549),MONTH(A2549),1))</f>
        <v/>
      </c>
      <c r="K2549" s="23" t="str">
        <f aca="false">IF(A2549="","",IF(G2549&lt;&gt;"",G2549,IFERROR(INDEX(Accounts!$D$2:$D$40,MATCH(B2549,Accounts!$A$2:$A$40,0)),"Household")))</f>
        <v/>
      </c>
      <c r="L2549" s="25" t="str">
        <f aca="false">IF(F2549="","",SUMIFS($D$2:$D$3001,$F$2:$F$3001,F2549))</f>
        <v/>
      </c>
      <c r="M2549" s="23" t="str">
        <f aca="false">IF(A2549="","",IF(E2549="","Uncategorized",IF(I2549="Unknown","Unknown category",IF(AND(I2549="Transfer",F2549=""),"Transfer needs ID",IF(AND(F2549&lt;&gt;"",ABS(N(L2549))&gt;0.009),"Unmatched transfer",IF(AND(LEFT(E2549,6)="Rental",K2549="Household"),"Rental row needs property",""))))))</f>
        <v/>
      </c>
    </row>
    <row r="2550" customFormat="false" ht="15" hidden="false" customHeight="false" outlineLevel="0" collapsed="false">
      <c r="A2550" s="21"/>
      <c r="D2550" s="22"/>
      <c r="I2550" s="23" t="str">
        <f aca="false">IF(E2550="","",IFERROR(INDEX(Categories!$A$2:$A$200,MATCH(E2550,Categories!$B$2:$B$200,0)),"Unknown"))</f>
        <v/>
      </c>
      <c r="J2550" s="24" t="str">
        <f aca="false">IF(A2550="","",DATE(YEAR(A2550),MONTH(A2550),1))</f>
        <v/>
      </c>
      <c r="K2550" s="23" t="str">
        <f aca="false">IF(A2550="","",IF(G2550&lt;&gt;"",G2550,IFERROR(INDEX(Accounts!$D$2:$D$40,MATCH(B2550,Accounts!$A$2:$A$40,0)),"Household")))</f>
        <v/>
      </c>
      <c r="L2550" s="25" t="str">
        <f aca="false">IF(F2550="","",SUMIFS($D$2:$D$3001,$F$2:$F$3001,F2550))</f>
        <v/>
      </c>
      <c r="M2550" s="23" t="str">
        <f aca="false">IF(A2550="","",IF(E2550="","Uncategorized",IF(I2550="Unknown","Unknown category",IF(AND(I2550="Transfer",F2550=""),"Transfer needs ID",IF(AND(F2550&lt;&gt;"",ABS(N(L2550))&gt;0.009),"Unmatched transfer",IF(AND(LEFT(E2550,6)="Rental",K2550="Household"),"Rental row needs property",""))))))</f>
        <v/>
      </c>
    </row>
    <row r="2551" customFormat="false" ht="15" hidden="false" customHeight="false" outlineLevel="0" collapsed="false">
      <c r="A2551" s="21"/>
      <c r="D2551" s="22"/>
      <c r="I2551" s="23" t="str">
        <f aca="false">IF(E2551="","",IFERROR(INDEX(Categories!$A$2:$A$200,MATCH(E2551,Categories!$B$2:$B$200,0)),"Unknown"))</f>
        <v/>
      </c>
      <c r="J2551" s="24" t="str">
        <f aca="false">IF(A2551="","",DATE(YEAR(A2551),MONTH(A2551),1))</f>
        <v/>
      </c>
      <c r="K2551" s="23" t="str">
        <f aca="false">IF(A2551="","",IF(G2551&lt;&gt;"",G2551,IFERROR(INDEX(Accounts!$D$2:$D$40,MATCH(B2551,Accounts!$A$2:$A$40,0)),"Household")))</f>
        <v/>
      </c>
      <c r="L2551" s="25" t="str">
        <f aca="false">IF(F2551="","",SUMIFS($D$2:$D$3001,$F$2:$F$3001,F2551))</f>
        <v/>
      </c>
      <c r="M2551" s="23" t="str">
        <f aca="false">IF(A2551="","",IF(E2551="","Uncategorized",IF(I2551="Unknown","Unknown category",IF(AND(I2551="Transfer",F2551=""),"Transfer needs ID",IF(AND(F2551&lt;&gt;"",ABS(N(L2551))&gt;0.009),"Unmatched transfer",IF(AND(LEFT(E2551,6)="Rental",K2551="Household"),"Rental row needs property",""))))))</f>
        <v/>
      </c>
    </row>
    <row r="2552" customFormat="false" ht="15" hidden="false" customHeight="false" outlineLevel="0" collapsed="false">
      <c r="A2552" s="21"/>
      <c r="D2552" s="22"/>
      <c r="I2552" s="23" t="str">
        <f aca="false">IF(E2552="","",IFERROR(INDEX(Categories!$A$2:$A$200,MATCH(E2552,Categories!$B$2:$B$200,0)),"Unknown"))</f>
        <v/>
      </c>
      <c r="J2552" s="24" t="str">
        <f aca="false">IF(A2552="","",DATE(YEAR(A2552),MONTH(A2552),1))</f>
        <v/>
      </c>
      <c r="K2552" s="23" t="str">
        <f aca="false">IF(A2552="","",IF(G2552&lt;&gt;"",G2552,IFERROR(INDEX(Accounts!$D$2:$D$40,MATCH(B2552,Accounts!$A$2:$A$40,0)),"Household")))</f>
        <v/>
      </c>
      <c r="L2552" s="25" t="str">
        <f aca="false">IF(F2552="","",SUMIFS($D$2:$D$3001,$F$2:$F$3001,F2552))</f>
        <v/>
      </c>
      <c r="M2552" s="23" t="str">
        <f aca="false">IF(A2552="","",IF(E2552="","Uncategorized",IF(I2552="Unknown","Unknown category",IF(AND(I2552="Transfer",F2552=""),"Transfer needs ID",IF(AND(F2552&lt;&gt;"",ABS(N(L2552))&gt;0.009),"Unmatched transfer",IF(AND(LEFT(E2552,6)="Rental",K2552="Household"),"Rental row needs property",""))))))</f>
        <v/>
      </c>
    </row>
    <row r="2553" customFormat="false" ht="15" hidden="false" customHeight="false" outlineLevel="0" collapsed="false">
      <c r="A2553" s="21"/>
      <c r="D2553" s="22"/>
      <c r="I2553" s="23" t="str">
        <f aca="false">IF(E2553="","",IFERROR(INDEX(Categories!$A$2:$A$200,MATCH(E2553,Categories!$B$2:$B$200,0)),"Unknown"))</f>
        <v/>
      </c>
      <c r="J2553" s="24" t="str">
        <f aca="false">IF(A2553="","",DATE(YEAR(A2553),MONTH(A2553),1))</f>
        <v/>
      </c>
      <c r="K2553" s="23" t="str">
        <f aca="false">IF(A2553="","",IF(G2553&lt;&gt;"",G2553,IFERROR(INDEX(Accounts!$D$2:$D$40,MATCH(B2553,Accounts!$A$2:$A$40,0)),"Household")))</f>
        <v/>
      </c>
      <c r="L2553" s="25" t="str">
        <f aca="false">IF(F2553="","",SUMIFS($D$2:$D$3001,$F$2:$F$3001,F2553))</f>
        <v/>
      </c>
      <c r="M2553" s="23" t="str">
        <f aca="false">IF(A2553="","",IF(E2553="","Uncategorized",IF(I2553="Unknown","Unknown category",IF(AND(I2553="Transfer",F2553=""),"Transfer needs ID",IF(AND(F2553&lt;&gt;"",ABS(N(L2553))&gt;0.009),"Unmatched transfer",IF(AND(LEFT(E2553,6)="Rental",K2553="Household"),"Rental row needs property",""))))))</f>
        <v/>
      </c>
    </row>
    <row r="2554" customFormat="false" ht="15" hidden="false" customHeight="false" outlineLevel="0" collapsed="false">
      <c r="A2554" s="21"/>
      <c r="D2554" s="22"/>
      <c r="I2554" s="23" t="str">
        <f aca="false">IF(E2554="","",IFERROR(INDEX(Categories!$A$2:$A$200,MATCH(E2554,Categories!$B$2:$B$200,0)),"Unknown"))</f>
        <v/>
      </c>
      <c r="J2554" s="24" t="str">
        <f aca="false">IF(A2554="","",DATE(YEAR(A2554),MONTH(A2554),1))</f>
        <v/>
      </c>
      <c r="K2554" s="23" t="str">
        <f aca="false">IF(A2554="","",IF(G2554&lt;&gt;"",G2554,IFERROR(INDEX(Accounts!$D$2:$D$40,MATCH(B2554,Accounts!$A$2:$A$40,0)),"Household")))</f>
        <v/>
      </c>
      <c r="L2554" s="25" t="str">
        <f aca="false">IF(F2554="","",SUMIFS($D$2:$D$3001,$F$2:$F$3001,F2554))</f>
        <v/>
      </c>
      <c r="M2554" s="23" t="str">
        <f aca="false">IF(A2554="","",IF(E2554="","Uncategorized",IF(I2554="Unknown","Unknown category",IF(AND(I2554="Transfer",F2554=""),"Transfer needs ID",IF(AND(F2554&lt;&gt;"",ABS(N(L2554))&gt;0.009),"Unmatched transfer",IF(AND(LEFT(E2554,6)="Rental",K2554="Household"),"Rental row needs property",""))))))</f>
        <v/>
      </c>
    </row>
    <row r="2555" customFormat="false" ht="15" hidden="false" customHeight="false" outlineLevel="0" collapsed="false">
      <c r="A2555" s="21"/>
      <c r="D2555" s="22"/>
      <c r="I2555" s="23" t="str">
        <f aca="false">IF(E2555="","",IFERROR(INDEX(Categories!$A$2:$A$200,MATCH(E2555,Categories!$B$2:$B$200,0)),"Unknown"))</f>
        <v/>
      </c>
      <c r="J2555" s="24" t="str">
        <f aca="false">IF(A2555="","",DATE(YEAR(A2555),MONTH(A2555),1))</f>
        <v/>
      </c>
      <c r="K2555" s="23" t="str">
        <f aca="false">IF(A2555="","",IF(G2555&lt;&gt;"",G2555,IFERROR(INDEX(Accounts!$D$2:$D$40,MATCH(B2555,Accounts!$A$2:$A$40,0)),"Household")))</f>
        <v/>
      </c>
      <c r="L2555" s="25" t="str">
        <f aca="false">IF(F2555="","",SUMIFS($D$2:$D$3001,$F$2:$F$3001,F2555))</f>
        <v/>
      </c>
      <c r="M2555" s="23" t="str">
        <f aca="false">IF(A2555="","",IF(E2555="","Uncategorized",IF(I2555="Unknown","Unknown category",IF(AND(I2555="Transfer",F2555=""),"Transfer needs ID",IF(AND(F2555&lt;&gt;"",ABS(N(L2555))&gt;0.009),"Unmatched transfer",IF(AND(LEFT(E2555,6)="Rental",K2555="Household"),"Rental row needs property",""))))))</f>
        <v/>
      </c>
    </row>
    <row r="2556" customFormat="false" ht="15" hidden="false" customHeight="false" outlineLevel="0" collapsed="false">
      <c r="A2556" s="21"/>
      <c r="D2556" s="22"/>
      <c r="I2556" s="23" t="str">
        <f aca="false">IF(E2556="","",IFERROR(INDEX(Categories!$A$2:$A$200,MATCH(E2556,Categories!$B$2:$B$200,0)),"Unknown"))</f>
        <v/>
      </c>
      <c r="J2556" s="24" t="str">
        <f aca="false">IF(A2556="","",DATE(YEAR(A2556),MONTH(A2556),1))</f>
        <v/>
      </c>
      <c r="K2556" s="23" t="str">
        <f aca="false">IF(A2556="","",IF(G2556&lt;&gt;"",G2556,IFERROR(INDEX(Accounts!$D$2:$D$40,MATCH(B2556,Accounts!$A$2:$A$40,0)),"Household")))</f>
        <v/>
      </c>
      <c r="L2556" s="25" t="str">
        <f aca="false">IF(F2556="","",SUMIFS($D$2:$D$3001,$F$2:$F$3001,F2556))</f>
        <v/>
      </c>
      <c r="M2556" s="23" t="str">
        <f aca="false">IF(A2556="","",IF(E2556="","Uncategorized",IF(I2556="Unknown","Unknown category",IF(AND(I2556="Transfer",F2556=""),"Transfer needs ID",IF(AND(F2556&lt;&gt;"",ABS(N(L2556))&gt;0.009),"Unmatched transfer",IF(AND(LEFT(E2556,6)="Rental",K2556="Household"),"Rental row needs property",""))))))</f>
        <v/>
      </c>
    </row>
    <row r="2557" customFormat="false" ht="15" hidden="false" customHeight="false" outlineLevel="0" collapsed="false">
      <c r="A2557" s="21"/>
      <c r="D2557" s="22"/>
      <c r="I2557" s="23" t="str">
        <f aca="false">IF(E2557="","",IFERROR(INDEX(Categories!$A$2:$A$200,MATCH(E2557,Categories!$B$2:$B$200,0)),"Unknown"))</f>
        <v/>
      </c>
      <c r="J2557" s="24" t="str">
        <f aca="false">IF(A2557="","",DATE(YEAR(A2557),MONTH(A2557),1))</f>
        <v/>
      </c>
      <c r="K2557" s="23" t="str">
        <f aca="false">IF(A2557="","",IF(G2557&lt;&gt;"",G2557,IFERROR(INDEX(Accounts!$D$2:$D$40,MATCH(B2557,Accounts!$A$2:$A$40,0)),"Household")))</f>
        <v/>
      </c>
      <c r="L2557" s="25" t="str">
        <f aca="false">IF(F2557="","",SUMIFS($D$2:$D$3001,$F$2:$F$3001,F2557))</f>
        <v/>
      </c>
      <c r="M2557" s="23" t="str">
        <f aca="false">IF(A2557="","",IF(E2557="","Uncategorized",IF(I2557="Unknown","Unknown category",IF(AND(I2557="Transfer",F2557=""),"Transfer needs ID",IF(AND(F2557&lt;&gt;"",ABS(N(L2557))&gt;0.009),"Unmatched transfer",IF(AND(LEFT(E2557,6)="Rental",K2557="Household"),"Rental row needs property",""))))))</f>
        <v/>
      </c>
    </row>
    <row r="2558" customFormat="false" ht="15" hidden="false" customHeight="false" outlineLevel="0" collapsed="false">
      <c r="A2558" s="21"/>
      <c r="D2558" s="22"/>
      <c r="I2558" s="23" t="str">
        <f aca="false">IF(E2558="","",IFERROR(INDEX(Categories!$A$2:$A$200,MATCH(E2558,Categories!$B$2:$B$200,0)),"Unknown"))</f>
        <v/>
      </c>
      <c r="J2558" s="24" t="str">
        <f aca="false">IF(A2558="","",DATE(YEAR(A2558),MONTH(A2558),1))</f>
        <v/>
      </c>
      <c r="K2558" s="23" t="str">
        <f aca="false">IF(A2558="","",IF(G2558&lt;&gt;"",G2558,IFERROR(INDEX(Accounts!$D$2:$D$40,MATCH(B2558,Accounts!$A$2:$A$40,0)),"Household")))</f>
        <v/>
      </c>
      <c r="L2558" s="25" t="str">
        <f aca="false">IF(F2558="","",SUMIFS($D$2:$D$3001,$F$2:$F$3001,F2558))</f>
        <v/>
      </c>
      <c r="M2558" s="23" t="str">
        <f aca="false">IF(A2558="","",IF(E2558="","Uncategorized",IF(I2558="Unknown","Unknown category",IF(AND(I2558="Transfer",F2558=""),"Transfer needs ID",IF(AND(F2558&lt;&gt;"",ABS(N(L2558))&gt;0.009),"Unmatched transfer",IF(AND(LEFT(E2558,6)="Rental",K2558="Household"),"Rental row needs property",""))))))</f>
        <v/>
      </c>
    </row>
    <row r="2559" customFormat="false" ht="15" hidden="false" customHeight="false" outlineLevel="0" collapsed="false">
      <c r="A2559" s="21"/>
      <c r="D2559" s="22"/>
      <c r="I2559" s="23" t="str">
        <f aca="false">IF(E2559="","",IFERROR(INDEX(Categories!$A$2:$A$200,MATCH(E2559,Categories!$B$2:$B$200,0)),"Unknown"))</f>
        <v/>
      </c>
      <c r="J2559" s="24" t="str">
        <f aca="false">IF(A2559="","",DATE(YEAR(A2559),MONTH(A2559),1))</f>
        <v/>
      </c>
      <c r="K2559" s="23" t="str">
        <f aca="false">IF(A2559="","",IF(G2559&lt;&gt;"",G2559,IFERROR(INDEX(Accounts!$D$2:$D$40,MATCH(B2559,Accounts!$A$2:$A$40,0)),"Household")))</f>
        <v/>
      </c>
      <c r="L2559" s="25" t="str">
        <f aca="false">IF(F2559="","",SUMIFS($D$2:$D$3001,$F$2:$F$3001,F2559))</f>
        <v/>
      </c>
      <c r="M2559" s="23" t="str">
        <f aca="false">IF(A2559="","",IF(E2559="","Uncategorized",IF(I2559="Unknown","Unknown category",IF(AND(I2559="Transfer",F2559=""),"Transfer needs ID",IF(AND(F2559&lt;&gt;"",ABS(N(L2559))&gt;0.009),"Unmatched transfer",IF(AND(LEFT(E2559,6)="Rental",K2559="Household"),"Rental row needs property",""))))))</f>
        <v/>
      </c>
    </row>
    <row r="2560" customFormat="false" ht="15" hidden="false" customHeight="false" outlineLevel="0" collapsed="false">
      <c r="A2560" s="21"/>
      <c r="D2560" s="22"/>
      <c r="I2560" s="23" t="str">
        <f aca="false">IF(E2560="","",IFERROR(INDEX(Categories!$A$2:$A$200,MATCH(E2560,Categories!$B$2:$B$200,0)),"Unknown"))</f>
        <v/>
      </c>
      <c r="J2560" s="24" t="str">
        <f aca="false">IF(A2560="","",DATE(YEAR(A2560),MONTH(A2560),1))</f>
        <v/>
      </c>
      <c r="K2560" s="23" t="str">
        <f aca="false">IF(A2560="","",IF(G2560&lt;&gt;"",G2560,IFERROR(INDEX(Accounts!$D$2:$D$40,MATCH(B2560,Accounts!$A$2:$A$40,0)),"Household")))</f>
        <v/>
      </c>
      <c r="L2560" s="25" t="str">
        <f aca="false">IF(F2560="","",SUMIFS($D$2:$D$3001,$F$2:$F$3001,F2560))</f>
        <v/>
      </c>
      <c r="M2560" s="23" t="str">
        <f aca="false">IF(A2560="","",IF(E2560="","Uncategorized",IF(I2560="Unknown","Unknown category",IF(AND(I2560="Transfer",F2560=""),"Transfer needs ID",IF(AND(F2560&lt;&gt;"",ABS(N(L2560))&gt;0.009),"Unmatched transfer",IF(AND(LEFT(E2560,6)="Rental",K2560="Household"),"Rental row needs property",""))))))</f>
        <v/>
      </c>
    </row>
    <row r="2561" customFormat="false" ht="15" hidden="false" customHeight="false" outlineLevel="0" collapsed="false">
      <c r="A2561" s="21"/>
      <c r="D2561" s="22"/>
      <c r="I2561" s="23" t="str">
        <f aca="false">IF(E2561="","",IFERROR(INDEX(Categories!$A$2:$A$200,MATCH(E2561,Categories!$B$2:$B$200,0)),"Unknown"))</f>
        <v/>
      </c>
      <c r="J2561" s="24" t="str">
        <f aca="false">IF(A2561="","",DATE(YEAR(A2561),MONTH(A2561),1))</f>
        <v/>
      </c>
      <c r="K2561" s="23" t="str">
        <f aca="false">IF(A2561="","",IF(G2561&lt;&gt;"",G2561,IFERROR(INDEX(Accounts!$D$2:$D$40,MATCH(B2561,Accounts!$A$2:$A$40,0)),"Household")))</f>
        <v/>
      </c>
      <c r="L2561" s="25" t="str">
        <f aca="false">IF(F2561="","",SUMIFS($D$2:$D$3001,$F$2:$F$3001,F2561))</f>
        <v/>
      </c>
      <c r="M2561" s="23" t="str">
        <f aca="false">IF(A2561="","",IF(E2561="","Uncategorized",IF(I2561="Unknown","Unknown category",IF(AND(I2561="Transfer",F2561=""),"Transfer needs ID",IF(AND(F2561&lt;&gt;"",ABS(N(L2561))&gt;0.009),"Unmatched transfer",IF(AND(LEFT(E2561,6)="Rental",K2561="Household"),"Rental row needs property",""))))))</f>
        <v/>
      </c>
    </row>
    <row r="2562" customFormat="false" ht="15" hidden="false" customHeight="false" outlineLevel="0" collapsed="false">
      <c r="A2562" s="21"/>
      <c r="D2562" s="22"/>
      <c r="I2562" s="23" t="str">
        <f aca="false">IF(E2562="","",IFERROR(INDEX(Categories!$A$2:$A$200,MATCH(E2562,Categories!$B$2:$B$200,0)),"Unknown"))</f>
        <v/>
      </c>
      <c r="J2562" s="24" t="str">
        <f aca="false">IF(A2562="","",DATE(YEAR(A2562),MONTH(A2562),1))</f>
        <v/>
      </c>
      <c r="K2562" s="23" t="str">
        <f aca="false">IF(A2562="","",IF(G2562&lt;&gt;"",G2562,IFERROR(INDEX(Accounts!$D$2:$D$40,MATCH(B2562,Accounts!$A$2:$A$40,0)),"Household")))</f>
        <v/>
      </c>
      <c r="L2562" s="25" t="str">
        <f aca="false">IF(F2562="","",SUMIFS($D$2:$D$3001,$F$2:$F$3001,F2562))</f>
        <v/>
      </c>
      <c r="M2562" s="23" t="str">
        <f aca="false">IF(A2562="","",IF(E2562="","Uncategorized",IF(I2562="Unknown","Unknown category",IF(AND(I2562="Transfer",F2562=""),"Transfer needs ID",IF(AND(F2562&lt;&gt;"",ABS(N(L2562))&gt;0.009),"Unmatched transfer",IF(AND(LEFT(E2562,6)="Rental",K2562="Household"),"Rental row needs property",""))))))</f>
        <v/>
      </c>
    </row>
    <row r="2563" customFormat="false" ht="15" hidden="false" customHeight="false" outlineLevel="0" collapsed="false">
      <c r="A2563" s="21"/>
      <c r="D2563" s="22"/>
      <c r="I2563" s="23" t="str">
        <f aca="false">IF(E2563="","",IFERROR(INDEX(Categories!$A$2:$A$200,MATCH(E2563,Categories!$B$2:$B$200,0)),"Unknown"))</f>
        <v/>
      </c>
      <c r="J2563" s="24" t="str">
        <f aca="false">IF(A2563="","",DATE(YEAR(A2563),MONTH(A2563),1))</f>
        <v/>
      </c>
      <c r="K2563" s="23" t="str">
        <f aca="false">IF(A2563="","",IF(G2563&lt;&gt;"",G2563,IFERROR(INDEX(Accounts!$D$2:$D$40,MATCH(B2563,Accounts!$A$2:$A$40,0)),"Household")))</f>
        <v/>
      </c>
      <c r="L2563" s="25" t="str">
        <f aca="false">IF(F2563="","",SUMIFS($D$2:$D$3001,$F$2:$F$3001,F2563))</f>
        <v/>
      </c>
      <c r="M2563" s="23" t="str">
        <f aca="false">IF(A2563="","",IF(E2563="","Uncategorized",IF(I2563="Unknown","Unknown category",IF(AND(I2563="Transfer",F2563=""),"Transfer needs ID",IF(AND(F2563&lt;&gt;"",ABS(N(L2563))&gt;0.009),"Unmatched transfer",IF(AND(LEFT(E2563,6)="Rental",K2563="Household"),"Rental row needs property",""))))))</f>
        <v/>
      </c>
    </row>
    <row r="2564" customFormat="false" ht="15" hidden="false" customHeight="false" outlineLevel="0" collapsed="false">
      <c r="A2564" s="21"/>
      <c r="D2564" s="22"/>
      <c r="I2564" s="23" t="str">
        <f aca="false">IF(E2564="","",IFERROR(INDEX(Categories!$A$2:$A$200,MATCH(E2564,Categories!$B$2:$B$200,0)),"Unknown"))</f>
        <v/>
      </c>
      <c r="J2564" s="24" t="str">
        <f aca="false">IF(A2564="","",DATE(YEAR(A2564),MONTH(A2564),1))</f>
        <v/>
      </c>
      <c r="K2564" s="23" t="str">
        <f aca="false">IF(A2564="","",IF(G2564&lt;&gt;"",G2564,IFERROR(INDEX(Accounts!$D$2:$D$40,MATCH(B2564,Accounts!$A$2:$A$40,0)),"Household")))</f>
        <v/>
      </c>
      <c r="L2564" s="25" t="str">
        <f aca="false">IF(F2564="","",SUMIFS($D$2:$D$3001,$F$2:$F$3001,F2564))</f>
        <v/>
      </c>
      <c r="M2564" s="23" t="str">
        <f aca="false">IF(A2564="","",IF(E2564="","Uncategorized",IF(I2564="Unknown","Unknown category",IF(AND(I2564="Transfer",F2564=""),"Transfer needs ID",IF(AND(F2564&lt;&gt;"",ABS(N(L2564))&gt;0.009),"Unmatched transfer",IF(AND(LEFT(E2564,6)="Rental",K2564="Household"),"Rental row needs property",""))))))</f>
        <v/>
      </c>
    </row>
    <row r="2565" customFormat="false" ht="15" hidden="false" customHeight="false" outlineLevel="0" collapsed="false">
      <c r="A2565" s="21"/>
      <c r="D2565" s="22"/>
      <c r="I2565" s="23" t="str">
        <f aca="false">IF(E2565="","",IFERROR(INDEX(Categories!$A$2:$A$200,MATCH(E2565,Categories!$B$2:$B$200,0)),"Unknown"))</f>
        <v/>
      </c>
      <c r="J2565" s="24" t="str">
        <f aca="false">IF(A2565="","",DATE(YEAR(A2565),MONTH(A2565),1))</f>
        <v/>
      </c>
      <c r="K2565" s="23" t="str">
        <f aca="false">IF(A2565="","",IF(G2565&lt;&gt;"",G2565,IFERROR(INDEX(Accounts!$D$2:$D$40,MATCH(B2565,Accounts!$A$2:$A$40,0)),"Household")))</f>
        <v/>
      </c>
      <c r="L2565" s="25" t="str">
        <f aca="false">IF(F2565="","",SUMIFS($D$2:$D$3001,$F$2:$F$3001,F2565))</f>
        <v/>
      </c>
      <c r="M2565" s="23" t="str">
        <f aca="false">IF(A2565="","",IF(E2565="","Uncategorized",IF(I2565="Unknown","Unknown category",IF(AND(I2565="Transfer",F2565=""),"Transfer needs ID",IF(AND(F2565&lt;&gt;"",ABS(N(L2565))&gt;0.009),"Unmatched transfer",IF(AND(LEFT(E2565,6)="Rental",K2565="Household"),"Rental row needs property",""))))))</f>
        <v/>
      </c>
    </row>
    <row r="2566" customFormat="false" ht="15" hidden="false" customHeight="false" outlineLevel="0" collapsed="false">
      <c r="A2566" s="21"/>
      <c r="D2566" s="22"/>
      <c r="I2566" s="23" t="str">
        <f aca="false">IF(E2566="","",IFERROR(INDEX(Categories!$A$2:$A$200,MATCH(E2566,Categories!$B$2:$B$200,0)),"Unknown"))</f>
        <v/>
      </c>
      <c r="J2566" s="24" t="str">
        <f aca="false">IF(A2566="","",DATE(YEAR(A2566),MONTH(A2566),1))</f>
        <v/>
      </c>
      <c r="K2566" s="23" t="str">
        <f aca="false">IF(A2566="","",IF(G2566&lt;&gt;"",G2566,IFERROR(INDEX(Accounts!$D$2:$D$40,MATCH(B2566,Accounts!$A$2:$A$40,0)),"Household")))</f>
        <v/>
      </c>
      <c r="L2566" s="25" t="str">
        <f aca="false">IF(F2566="","",SUMIFS($D$2:$D$3001,$F$2:$F$3001,F2566))</f>
        <v/>
      </c>
      <c r="M2566" s="23" t="str">
        <f aca="false">IF(A2566="","",IF(E2566="","Uncategorized",IF(I2566="Unknown","Unknown category",IF(AND(I2566="Transfer",F2566=""),"Transfer needs ID",IF(AND(F2566&lt;&gt;"",ABS(N(L2566))&gt;0.009),"Unmatched transfer",IF(AND(LEFT(E2566,6)="Rental",K2566="Household"),"Rental row needs property",""))))))</f>
        <v/>
      </c>
    </row>
    <row r="2567" customFormat="false" ht="15" hidden="false" customHeight="false" outlineLevel="0" collapsed="false">
      <c r="A2567" s="21"/>
      <c r="D2567" s="22"/>
      <c r="I2567" s="23" t="str">
        <f aca="false">IF(E2567="","",IFERROR(INDEX(Categories!$A$2:$A$200,MATCH(E2567,Categories!$B$2:$B$200,0)),"Unknown"))</f>
        <v/>
      </c>
      <c r="J2567" s="24" t="str">
        <f aca="false">IF(A2567="","",DATE(YEAR(A2567),MONTH(A2567),1))</f>
        <v/>
      </c>
      <c r="K2567" s="23" t="str">
        <f aca="false">IF(A2567="","",IF(G2567&lt;&gt;"",G2567,IFERROR(INDEX(Accounts!$D$2:$D$40,MATCH(B2567,Accounts!$A$2:$A$40,0)),"Household")))</f>
        <v/>
      </c>
      <c r="L2567" s="25" t="str">
        <f aca="false">IF(F2567="","",SUMIFS($D$2:$D$3001,$F$2:$F$3001,F2567))</f>
        <v/>
      </c>
      <c r="M2567" s="23" t="str">
        <f aca="false">IF(A2567="","",IF(E2567="","Uncategorized",IF(I2567="Unknown","Unknown category",IF(AND(I2567="Transfer",F2567=""),"Transfer needs ID",IF(AND(F2567&lt;&gt;"",ABS(N(L2567))&gt;0.009),"Unmatched transfer",IF(AND(LEFT(E2567,6)="Rental",K2567="Household"),"Rental row needs property",""))))))</f>
        <v/>
      </c>
    </row>
    <row r="2568" customFormat="false" ht="15" hidden="false" customHeight="false" outlineLevel="0" collapsed="false">
      <c r="A2568" s="21"/>
      <c r="D2568" s="22"/>
      <c r="I2568" s="23" t="str">
        <f aca="false">IF(E2568="","",IFERROR(INDEX(Categories!$A$2:$A$200,MATCH(E2568,Categories!$B$2:$B$200,0)),"Unknown"))</f>
        <v/>
      </c>
      <c r="J2568" s="24" t="str">
        <f aca="false">IF(A2568="","",DATE(YEAR(A2568),MONTH(A2568),1))</f>
        <v/>
      </c>
      <c r="K2568" s="23" t="str">
        <f aca="false">IF(A2568="","",IF(G2568&lt;&gt;"",G2568,IFERROR(INDEX(Accounts!$D$2:$D$40,MATCH(B2568,Accounts!$A$2:$A$40,0)),"Household")))</f>
        <v/>
      </c>
      <c r="L2568" s="25" t="str">
        <f aca="false">IF(F2568="","",SUMIFS($D$2:$D$3001,$F$2:$F$3001,F2568))</f>
        <v/>
      </c>
      <c r="M2568" s="23" t="str">
        <f aca="false">IF(A2568="","",IF(E2568="","Uncategorized",IF(I2568="Unknown","Unknown category",IF(AND(I2568="Transfer",F2568=""),"Transfer needs ID",IF(AND(F2568&lt;&gt;"",ABS(N(L2568))&gt;0.009),"Unmatched transfer",IF(AND(LEFT(E2568,6)="Rental",K2568="Household"),"Rental row needs property",""))))))</f>
        <v/>
      </c>
    </row>
    <row r="2569" customFormat="false" ht="15" hidden="false" customHeight="false" outlineLevel="0" collapsed="false">
      <c r="A2569" s="21"/>
      <c r="D2569" s="22"/>
      <c r="I2569" s="23" t="str">
        <f aca="false">IF(E2569="","",IFERROR(INDEX(Categories!$A$2:$A$200,MATCH(E2569,Categories!$B$2:$B$200,0)),"Unknown"))</f>
        <v/>
      </c>
      <c r="J2569" s="24" t="str">
        <f aca="false">IF(A2569="","",DATE(YEAR(A2569),MONTH(A2569),1))</f>
        <v/>
      </c>
      <c r="K2569" s="23" t="str">
        <f aca="false">IF(A2569="","",IF(G2569&lt;&gt;"",G2569,IFERROR(INDEX(Accounts!$D$2:$D$40,MATCH(B2569,Accounts!$A$2:$A$40,0)),"Household")))</f>
        <v/>
      </c>
      <c r="L2569" s="25" t="str">
        <f aca="false">IF(F2569="","",SUMIFS($D$2:$D$3001,$F$2:$F$3001,F2569))</f>
        <v/>
      </c>
      <c r="M2569" s="23" t="str">
        <f aca="false">IF(A2569="","",IF(E2569="","Uncategorized",IF(I2569="Unknown","Unknown category",IF(AND(I2569="Transfer",F2569=""),"Transfer needs ID",IF(AND(F2569&lt;&gt;"",ABS(N(L2569))&gt;0.009),"Unmatched transfer",IF(AND(LEFT(E2569,6)="Rental",K2569="Household"),"Rental row needs property",""))))))</f>
        <v/>
      </c>
    </row>
    <row r="2570" customFormat="false" ht="15" hidden="false" customHeight="false" outlineLevel="0" collapsed="false">
      <c r="A2570" s="21"/>
      <c r="D2570" s="22"/>
      <c r="I2570" s="23" t="str">
        <f aca="false">IF(E2570="","",IFERROR(INDEX(Categories!$A$2:$A$200,MATCH(E2570,Categories!$B$2:$B$200,0)),"Unknown"))</f>
        <v/>
      </c>
      <c r="J2570" s="24" t="str">
        <f aca="false">IF(A2570="","",DATE(YEAR(A2570),MONTH(A2570),1))</f>
        <v/>
      </c>
      <c r="K2570" s="23" t="str">
        <f aca="false">IF(A2570="","",IF(G2570&lt;&gt;"",G2570,IFERROR(INDEX(Accounts!$D$2:$D$40,MATCH(B2570,Accounts!$A$2:$A$40,0)),"Household")))</f>
        <v/>
      </c>
      <c r="L2570" s="25" t="str">
        <f aca="false">IF(F2570="","",SUMIFS($D$2:$D$3001,$F$2:$F$3001,F2570))</f>
        <v/>
      </c>
      <c r="M2570" s="23" t="str">
        <f aca="false">IF(A2570="","",IF(E2570="","Uncategorized",IF(I2570="Unknown","Unknown category",IF(AND(I2570="Transfer",F2570=""),"Transfer needs ID",IF(AND(F2570&lt;&gt;"",ABS(N(L2570))&gt;0.009),"Unmatched transfer",IF(AND(LEFT(E2570,6)="Rental",K2570="Household"),"Rental row needs property",""))))))</f>
        <v/>
      </c>
    </row>
    <row r="2571" customFormat="false" ht="15" hidden="false" customHeight="false" outlineLevel="0" collapsed="false">
      <c r="A2571" s="21"/>
      <c r="D2571" s="22"/>
      <c r="I2571" s="23" t="str">
        <f aca="false">IF(E2571="","",IFERROR(INDEX(Categories!$A$2:$A$200,MATCH(E2571,Categories!$B$2:$B$200,0)),"Unknown"))</f>
        <v/>
      </c>
      <c r="J2571" s="24" t="str">
        <f aca="false">IF(A2571="","",DATE(YEAR(A2571),MONTH(A2571),1))</f>
        <v/>
      </c>
      <c r="K2571" s="23" t="str">
        <f aca="false">IF(A2571="","",IF(G2571&lt;&gt;"",G2571,IFERROR(INDEX(Accounts!$D$2:$D$40,MATCH(B2571,Accounts!$A$2:$A$40,0)),"Household")))</f>
        <v/>
      </c>
      <c r="L2571" s="25" t="str">
        <f aca="false">IF(F2571="","",SUMIFS($D$2:$D$3001,$F$2:$F$3001,F2571))</f>
        <v/>
      </c>
      <c r="M2571" s="23" t="str">
        <f aca="false">IF(A2571="","",IF(E2571="","Uncategorized",IF(I2571="Unknown","Unknown category",IF(AND(I2571="Transfer",F2571=""),"Transfer needs ID",IF(AND(F2571&lt;&gt;"",ABS(N(L2571))&gt;0.009),"Unmatched transfer",IF(AND(LEFT(E2571,6)="Rental",K2571="Household"),"Rental row needs property",""))))))</f>
        <v/>
      </c>
    </row>
    <row r="2572" customFormat="false" ht="15" hidden="false" customHeight="false" outlineLevel="0" collapsed="false">
      <c r="A2572" s="21"/>
      <c r="D2572" s="22"/>
      <c r="I2572" s="23" t="str">
        <f aca="false">IF(E2572="","",IFERROR(INDEX(Categories!$A$2:$A$200,MATCH(E2572,Categories!$B$2:$B$200,0)),"Unknown"))</f>
        <v/>
      </c>
      <c r="J2572" s="24" t="str">
        <f aca="false">IF(A2572="","",DATE(YEAR(A2572),MONTH(A2572),1))</f>
        <v/>
      </c>
      <c r="K2572" s="23" t="str">
        <f aca="false">IF(A2572="","",IF(G2572&lt;&gt;"",G2572,IFERROR(INDEX(Accounts!$D$2:$D$40,MATCH(B2572,Accounts!$A$2:$A$40,0)),"Household")))</f>
        <v/>
      </c>
      <c r="L2572" s="25" t="str">
        <f aca="false">IF(F2572="","",SUMIFS($D$2:$D$3001,$F$2:$F$3001,F2572))</f>
        <v/>
      </c>
      <c r="M2572" s="23" t="str">
        <f aca="false">IF(A2572="","",IF(E2572="","Uncategorized",IF(I2572="Unknown","Unknown category",IF(AND(I2572="Transfer",F2572=""),"Transfer needs ID",IF(AND(F2572&lt;&gt;"",ABS(N(L2572))&gt;0.009),"Unmatched transfer",IF(AND(LEFT(E2572,6)="Rental",K2572="Household"),"Rental row needs property",""))))))</f>
        <v/>
      </c>
    </row>
    <row r="2573" customFormat="false" ht="15" hidden="false" customHeight="false" outlineLevel="0" collapsed="false">
      <c r="A2573" s="21"/>
      <c r="D2573" s="22"/>
      <c r="I2573" s="23" t="str">
        <f aca="false">IF(E2573="","",IFERROR(INDEX(Categories!$A$2:$A$200,MATCH(E2573,Categories!$B$2:$B$200,0)),"Unknown"))</f>
        <v/>
      </c>
      <c r="J2573" s="24" t="str">
        <f aca="false">IF(A2573="","",DATE(YEAR(A2573),MONTH(A2573),1))</f>
        <v/>
      </c>
      <c r="K2573" s="23" t="str">
        <f aca="false">IF(A2573="","",IF(G2573&lt;&gt;"",G2573,IFERROR(INDEX(Accounts!$D$2:$D$40,MATCH(B2573,Accounts!$A$2:$A$40,0)),"Household")))</f>
        <v/>
      </c>
      <c r="L2573" s="25" t="str">
        <f aca="false">IF(F2573="","",SUMIFS($D$2:$D$3001,$F$2:$F$3001,F2573))</f>
        <v/>
      </c>
      <c r="M2573" s="23" t="str">
        <f aca="false">IF(A2573="","",IF(E2573="","Uncategorized",IF(I2573="Unknown","Unknown category",IF(AND(I2573="Transfer",F2573=""),"Transfer needs ID",IF(AND(F2573&lt;&gt;"",ABS(N(L2573))&gt;0.009),"Unmatched transfer",IF(AND(LEFT(E2573,6)="Rental",K2573="Household"),"Rental row needs property",""))))))</f>
        <v/>
      </c>
    </row>
    <row r="2574" customFormat="false" ht="15" hidden="false" customHeight="false" outlineLevel="0" collapsed="false">
      <c r="A2574" s="21"/>
      <c r="D2574" s="22"/>
      <c r="I2574" s="23" t="str">
        <f aca="false">IF(E2574="","",IFERROR(INDEX(Categories!$A$2:$A$200,MATCH(E2574,Categories!$B$2:$B$200,0)),"Unknown"))</f>
        <v/>
      </c>
      <c r="J2574" s="24" t="str">
        <f aca="false">IF(A2574="","",DATE(YEAR(A2574),MONTH(A2574),1))</f>
        <v/>
      </c>
      <c r="K2574" s="23" t="str">
        <f aca="false">IF(A2574="","",IF(G2574&lt;&gt;"",G2574,IFERROR(INDEX(Accounts!$D$2:$D$40,MATCH(B2574,Accounts!$A$2:$A$40,0)),"Household")))</f>
        <v/>
      </c>
      <c r="L2574" s="25" t="str">
        <f aca="false">IF(F2574="","",SUMIFS($D$2:$D$3001,$F$2:$F$3001,F2574))</f>
        <v/>
      </c>
      <c r="M2574" s="23" t="str">
        <f aca="false">IF(A2574="","",IF(E2574="","Uncategorized",IF(I2574="Unknown","Unknown category",IF(AND(I2574="Transfer",F2574=""),"Transfer needs ID",IF(AND(F2574&lt;&gt;"",ABS(N(L2574))&gt;0.009),"Unmatched transfer",IF(AND(LEFT(E2574,6)="Rental",K2574="Household"),"Rental row needs property",""))))))</f>
        <v/>
      </c>
    </row>
    <row r="2575" customFormat="false" ht="15" hidden="false" customHeight="false" outlineLevel="0" collapsed="false">
      <c r="A2575" s="21"/>
      <c r="D2575" s="22"/>
      <c r="I2575" s="23" t="str">
        <f aca="false">IF(E2575="","",IFERROR(INDEX(Categories!$A$2:$A$200,MATCH(E2575,Categories!$B$2:$B$200,0)),"Unknown"))</f>
        <v/>
      </c>
      <c r="J2575" s="24" t="str">
        <f aca="false">IF(A2575="","",DATE(YEAR(A2575),MONTH(A2575),1))</f>
        <v/>
      </c>
      <c r="K2575" s="23" t="str">
        <f aca="false">IF(A2575="","",IF(G2575&lt;&gt;"",G2575,IFERROR(INDEX(Accounts!$D$2:$D$40,MATCH(B2575,Accounts!$A$2:$A$40,0)),"Household")))</f>
        <v/>
      </c>
      <c r="L2575" s="25" t="str">
        <f aca="false">IF(F2575="","",SUMIFS($D$2:$D$3001,$F$2:$F$3001,F2575))</f>
        <v/>
      </c>
      <c r="M2575" s="23" t="str">
        <f aca="false">IF(A2575="","",IF(E2575="","Uncategorized",IF(I2575="Unknown","Unknown category",IF(AND(I2575="Transfer",F2575=""),"Transfer needs ID",IF(AND(F2575&lt;&gt;"",ABS(N(L2575))&gt;0.009),"Unmatched transfer",IF(AND(LEFT(E2575,6)="Rental",K2575="Household"),"Rental row needs property",""))))))</f>
        <v/>
      </c>
    </row>
    <row r="2576" customFormat="false" ht="15" hidden="false" customHeight="false" outlineLevel="0" collapsed="false">
      <c r="A2576" s="21"/>
      <c r="D2576" s="22"/>
      <c r="I2576" s="23" t="str">
        <f aca="false">IF(E2576="","",IFERROR(INDEX(Categories!$A$2:$A$200,MATCH(E2576,Categories!$B$2:$B$200,0)),"Unknown"))</f>
        <v/>
      </c>
      <c r="J2576" s="24" t="str">
        <f aca="false">IF(A2576="","",DATE(YEAR(A2576),MONTH(A2576),1))</f>
        <v/>
      </c>
      <c r="K2576" s="23" t="str">
        <f aca="false">IF(A2576="","",IF(G2576&lt;&gt;"",G2576,IFERROR(INDEX(Accounts!$D$2:$D$40,MATCH(B2576,Accounts!$A$2:$A$40,0)),"Household")))</f>
        <v/>
      </c>
      <c r="L2576" s="25" t="str">
        <f aca="false">IF(F2576="","",SUMIFS($D$2:$D$3001,$F$2:$F$3001,F2576))</f>
        <v/>
      </c>
      <c r="M2576" s="23" t="str">
        <f aca="false">IF(A2576="","",IF(E2576="","Uncategorized",IF(I2576="Unknown","Unknown category",IF(AND(I2576="Transfer",F2576=""),"Transfer needs ID",IF(AND(F2576&lt;&gt;"",ABS(N(L2576))&gt;0.009),"Unmatched transfer",IF(AND(LEFT(E2576,6)="Rental",K2576="Household"),"Rental row needs property",""))))))</f>
        <v/>
      </c>
    </row>
    <row r="2577" customFormat="false" ht="15" hidden="false" customHeight="false" outlineLevel="0" collapsed="false">
      <c r="A2577" s="21"/>
      <c r="D2577" s="22"/>
      <c r="I2577" s="23" t="str">
        <f aca="false">IF(E2577="","",IFERROR(INDEX(Categories!$A$2:$A$200,MATCH(E2577,Categories!$B$2:$B$200,0)),"Unknown"))</f>
        <v/>
      </c>
      <c r="J2577" s="24" t="str">
        <f aca="false">IF(A2577="","",DATE(YEAR(A2577),MONTH(A2577),1))</f>
        <v/>
      </c>
      <c r="K2577" s="23" t="str">
        <f aca="false">IF(A2577="","",IF(G2577&lt;&gt;"",G2577,IFERROR(INDEX(Accounts!$D$2:$D$40,MATCH(B2577,Accounts!$A$2:$A$40,0)),"Household")))</f>
        <v/>
      </c>
      <c r="L2577" s="25" t="str">
        <f aca="false">IF(F2577="","",SUMIFS($D$2:$D$3001,$F$2:$F$3001,F2577))</f>
        <v/>
      </c>
      <c r="M2577" s="23" t="str">
        <f aca="false">IF(A2577="","",IF(E2577="","Uncategorized",IF(I2577="Unknown","Unknown category",IF(AND(I2577="Transfer",F2577=""),"Transfer needs ID",IF(AND(F2577&lt;&gt;"",ABS(N(L2577))&gt;0.009),"Unmatched transfer",IF(AND(LEFT(E2577,6)="Rental",K2577="Household"),"Rental row needs property",""))))))</f>
        <v/>
      </c>
    </row>
    <row r="2578" customFormat="false" ht="15" hidden="false" customHeight="false" outlineLevel="0" collapsed="false">
      <c r="A2578" s="21"/>
      <c r="D2578" s="22"/>
      <c r="I2578" s="23" t="str">
        <f aca="false">IF(E2578="","",IFERROR(INDEX(Categories!$A$2:$A$200,MATCH(E2578,Categories!$B$2:$B$200,0)),"Unknown"))</f>
        <v/>
      </c>
      <c r="J2578" s="24" t="str">
        <f aca="false">IF(A2578="","",DATE(YEAR(A2578),MONTH(A2578),1))</f>
        <v/>
      </c>
      <c r="K2578" s="23" t="str">
        <f aca="false">IF(A2578="","",IF(G2578&lt;&gt;"",G2578,IFERROR(INDEX(Accounts!$D$2:$D$40,MATCH(B2578,Accounts!$A$2:$A$40,0)),"Household")))</f>
        <v/>
      </c>
      <c r="L2578" s="25" t="str">
        <f aca="false">IF(F2578="","",SUMIFS($D$2:$D$3001,$F$2:$F$3001,F2578))</f>
        <v/>
      </c>
      <c r="M2578" s="23" t="str">
        <f aca="false">IF(A2578="","",IF(E2578="","Uncategorized",IF(I2578="Unknown","Unknown category",IF(AND(I2578="Transfer",F2578=""),"Transfer needs ID",IF(AND(F2578&lt;&gt;"",ABS(N(L2578))&gt;0.009),"Unmatched transfer",IF(AND(LEFT(E2578,6)="Rental",K2578="Household"),"Rental row needs property",""))))))</f>
        <v/>
      </c>
    </row>
    <row r="2579" customFormat="false" ht="15" hidden="false" customHeight="false" outlineLevel="0" collapsed="false">
      <c r="A2579" s="21"/>
      <c r="D2579" s="22"/>
      <c r="I2579" s="23" t="str">
        <f aca="false">IF(E2579="","",IFERROR(INDEX(Categories!$A$2:$A$200,MATCH(E2579,Categories!$B$2:$B$200,0)),"Unknown"))</f>
        <v/>
      </c>
      <c r="J2579" s="24" t="str">
        <f aca="false">IF(A2579="","",DATE(YEAR(A2579),MONTH(A2579),1))</f>
        <v/>
      </c>
      <c r="K2579" s="23" t="str">
        <f aca="false">IF(A2579="","",IF(G2579&lt;&gt;"",G2579,IFERROR(INDEX(Accounts!$D$2:$D$40,MATCH(B2579,Accounts!$A$2:$A$40,0)),"Household")))</f>
        <v/>
      </c>
      <c r="L2579" s="25" t="str">
        <f aca="false">IF(F2579="","",SUMIFS($D$2:$D$3001,$F$2:$F$3001,F2579))</f>
        <v/>
      </c>
      <c r="M2579" s="23" t="str">
        <f aca="false">IF(A2579="","",IF(E2579="","Uncategorized",IF(I2579="Unknown","Unknown category",IF(AND(I2579="Transfer",F2579=""),"Transfer needs ID",IF(AND(F2579&lt;&gt;"",ABS(N(L2579))&gt;0.009),"Unmatched transfer",IF(AND(LEFT(E2579,6)="Rental",K2579="Household"),"Rental row needs property",""))))))</f>
        <v/>
      </c>
    </row>
    <row r="2580" customFormat="false" ht="15" hidden="false" customHeight="false" outlineLevel="0" collapsed="false">
      <c r="A2580" s="21"/>
      <c r="D2580" s="22"/>
      <c r="I2580" s="23" t="str">
        <f aca="false">IF(E2580="","",IFERROR(INDEX(Categories!$A$2:$A$200,MATCH(E2580,Categories!$B$2:$B$200,0)),"Unknown"))</f>
        <v/>
      </c>
      <c r="J2580" s="24" t="str">
        <f aca="false">IF(A2580="","",DATE(YEAR(A2580),MONTH(A2580),1))</f>
        <v/>
      </c>
      <c r="K2580" s="23" t="str">
        <f aca="false">IF(A2580="","",IF(G2580&lt;&gt;"",G2580,IFERROR(INDEX(Accounts!$D$2:$D$40,MATCH(B2580,Accounts!$A$2:$A$40,0)),"Household")))</f>
        <v/>
      </c>
      <c r="L2580" s="25" t="str">
        <f aca="false">IF(F2580="","",SUMIFS($D$2:$D$3001,$F$2:$F$3001,F2580))</f>
        <v/>
      </c>
      <c r="M2580" s="23" t="str">
        <f aca="false">IF(A2580="","",IF(E2580="","Uncategorized",IF(I2580="Unknown","Unknown category",IF(AND(I2580="Transfer",F2580=""),"Transfer needs ID",IF(AND(F2580&lt;&gt;"",ABS(N(L2580))&gt;0.009),"Unmatched transfer",IF(AND(LEFT(E2580,6)="Rental",K2580="Household"),"Rental row needs property",""))))))</f>
        <v/>
      </c>
    </row>
    <row r="2581" customFormat="false" ht="15" hidden="false" customHeight="false" outlineLevel="0" collapsed="false">
      <c r="A2581" s="21"/>
      <c r="D2581" s="22"/>
      <c r="I2581" s="23" t="str">
        <f aca="false">IF(E2581="","",IFERROR(INDEX(Categories!$A$2:$A$200,MATCH(E2581,Categories!$B$2:$B$200,0)),"Unknown"))</f>
        <v/>
      </c>
      <c r="J2581" s="24" t="str">
        <f aca="false">IF(A2581="","",DATE(YEAR(A2581),MONTH(A2581),1))</f>
        <v/>
      </c>
      <c r="K2581" s="23" t="str">
        <f aca="false">IF(A2581="","",IF(G2581&lt;&gt;"",G2581,IFERROR(INDEX(Accounts!$D$2:$D$40,MATCH(B2581,Accounts!$A$2:$A$40,0)),"Household")))</f>
        <v/>
      </c>
      <c r="L2581" s="25" t="str">
        <f aca="false">IF(F2581="","",SUMIFS($D$2:$D$3001,$F$2:$F$3001,F2581))</f>
        <v/>
      </c>
      <c r="M2581" s="23" t="str">
        <f aca="false">IF(A2581="","",IF(E2581="","Uncategorized",IF(I2581="Unknown","Unknown category",IF(AND(I2581="Transfer",F2581=""),"Transfer needs ID",IF(AND(F2581&lt;&gt;"",ABS(N(L2581))&gt;0.009),"Unmatched transfer",IF(AND(LEFT(E2581,6)="Rental",K2581="Household"),"Rental row needs property",""))))))</f>
        <v/>
      </c>
    </row>
    <row r="2582" customFormat="false" ht="15" hidden="false" customHeight="false" outlineLevel="0" collapsed="false">
      <c r="A2582" s="21"/>
      <c r="D2582" s="22"/>
      <c r="I2582" s="23" t="str">
        <f aca="false">IF(E2582="","",IFERROR(INDEX(Categories!$A$2:$A$200,MATCH(E2582,Categories!$B$2:$B$200,0)),"Unknown"))</f>
        <v/>
      </c>
      <c r="J2582" s="24" t="str">
        <f aca="false">IF(A2582="","",DATE(YEAR(A2582),MONTH(A2582),1))</f>
        <v/>
      </c>
      <c r="K2582" s="23" t="str">
        <f aca="false">IF(A2582="","",IF(G2582&lt;&gt;"",G2582,IFERROR(INDEX(Accounts!$D$2:$D$40,MATCH(B2582,Accounts!$A$2:$A$40,0)),"Household")))</f>
        <v/>
      </c>
      <c r="L2582" s="25" t="str">
        <f aca="false">IF(F2582="","",SUMIFS($D$2:$D$3001,$F$2:$F$3001,F2582))</f>
        <v/>
      </c>
      <c r="M2582" s="23" t="str">
        <f aca="false">IF(A2582="","",IF(E2582="","Uncategorized",IF(I2582="Unknown","Unknown category",IF(AND(I2582="Transfer",F2582=""),"Transfer needs ID",IF(AND(F2582&lt;&gt;"",ABS(N(L2582))&gt;0.009),"Unmatched transfer",IF(AND(LEFT(E2582,6)="Rental",K2582="Household"),"Rental row needs property",""))))))</f>
        <v/>
      </c>
    </row>
    <row r="2583" customFormat="false" ht="15" hidden="false" customHeight="false" outlineLevel="0" collapsed="false">
      <c r="A2583" s="21"/>
      <c r="D2583" s="22"/>
      <c r="I2583" s="23" t="str">
        <f aca="false">IF(E2583="","",IFERROR(INDEX(Categories!$A$2:$A$200,MATCH(E2583,Categories!$B$2:$B$200,0)),"Unknown"))</f>
        <v/>
      </c>
      <c r="J2583" s="24" t="str">
        <f aca="false">IF(A2583="","",DATE(YEAR(A2583),MONTH(A2583),1))</f>
        <v/>
      </c>
      <c r="K2583" s="23" t="str">
        <f aca="false">IF(A2583="","",IF(G2583&lt;&gt;"",G2583,IFERROR(INDEX(Accounts!$D$2:$D$40,MATCH(B2583,Accounts!$A$2:$A$40,0)),"Household")))</f>
        <v/>
      </c>
      <c r="L2583" s="25" t="str">
        <f aca="false">IF(F2583="","",SUMIFS($D$2:$D$3001,$F$2:$F$3001,F2583))</f>
        <v/>
      </c>
      <c r="M2583" s="23" t="str">
        <f aca="false">IF(A2583="","",IF(E2583="","Uncategorized",IF(I2583="Unknown","Unknown category",IF(AND(I2583="Transfer",F2583=""),"Transfer needs ID",IF(AND(F2583&lt;&gt;"",ABS(N(L2583))&gt;0.009),"Unmatched transfer",IF(AND(LEFT(E2583,6)="Rental",K2583="Household"),"Rental row needs property",""))))))</f>
        <v/>
      </c>
    </row>
    <row r="2584" customFormat="false" ht="15" hidden="false" customHeight="false" outlineLevel="0" collapsed="false">
      <c r="A2584" s="21"/>
      <c r="D2584" s="22"/>
      <c r="I2584" s="23" t="str">
        <f aca="false">IF(E2584="","",IFERROR(INDEX(Categories!$A$2:$A$200,MATCH(E2584,Categories!$B$2:$B$200,0)),"Unknown"))</f>
        <v/>
      </c>
      <c r="J2584" s="24" t="str">
        <f aca="false">IF(A2584="","",DATE(YEAR(A2584),MONTH(A2584),1))</f>
        <v/>
      </c>
      <c r="K2584" s="23" t="str">
        <f aca="false">IF(A2584="","",IF(G2584&lt;&gt;"",G2584,IFERROR(INDEX(Accounts!$D$2:$D$40,MATCH(B2584,Accounts!$A$2:$A$40,0)),"Household")))</f>
        <v/>
      </c>
      <c r="L2584" s="25" t="str">
        <f aca="false">IF(F2584="","",SUMIFS($D$2:$D$3001,$F$2:$F$3001,F2584))</f>
        <v/>
      </c>
      <c r="M2584" s="23" t="str">
        <f aca="false">IF(A2584="","",IF(E2584="","Uncategorized",IF(I2584="Unknown","Unknown category",IF(AND(I2584="Transfer",F2584=""),"Transfer needs ID",IF(AND(F2584&lt;&gt;"",ABS(N(L2584))&gt;0.009),"Unmatched transfer",IF(AND(LEFT(E2584,6)="Rental",K2584="Household"),"Rental row needs property",""))))))</f>
        <v/>
      </c>
    </row>
    <row r="2585" customFormat="false" ht="15" hidden="false" customHeight="false" outlineLevel="0" collapsed="false">
      <c r="A2585" s="21"/>
      <c r="D2585" s="22"/>
      <c r="I2585" s="23" t="str">
        <f aca="false">IF(E2585="","",IFERROR(INDEX(Categories!$A$2:$A$200,MATCH(E2585,Categories!$B$2:$B$200,0)),"Unknown"))</f>
        <v/>
      </c>
      <c r="J2585" s="24" t="str">
        <f aca="false">IF(A2585="","",DATE(YEAR(A2585),MONTH(A2585),1))</f>
        <v/>
      </c>
      <c r="K2585" s="23" t="str">
        <f aca="false">IF(A2585="","",IF(G2585&lt;&gt;"",G2585,IFERROR(INDEX(Accounts!$D$2:$D$40,MATCH(B2585,Accounts!$A$2:$A$40,0)),"Household")))</f>
        <v/>
      </c>
      <c r="L2585" s="25" t="str">
        <f aca="false">IF(F2585="","",SUMIFS($D$2:$D$3001,$F$2:$F$3001,F2585))</f>
        <v/>
      </c>
      <c r="M2585" s="23" t="str">
        <f aca="false">IF(A2585="","",IF(E2585="","Uncategorized",IF(I2585="Unknown","Unknown category",IF(AND(I2585="Transfer",F2585=""),"Transfer needs ID",IF(AND(F2585&lt;&gt;"",ABS(N(L2585))&gt;0.009),"Unmatched transfer",IF(AND(LEFT(E2585,6)="Rental",K2585="Household"),"Rental row needs property",""))))))</f>
        <v/>
      </c>
    </row>
    <row r="2586" customFormat="false" ht="15" hidden="false" customHeight="false" outlineLevel="0" collapsed="false">
      <c r="A2586" s="21"/>
      <c r="D2586" s="22"/>
      <c r="I2586" s="23" t="str">
        <f aca="false">IF(E2586="","",IFERROR(INDEX(Categories!$A$2:$A$200,MATCH(E2586,Categories!$B$2:$B$200,0)),"Unknown"))</f>
        <v/>
      </c>
      <c r="J2586" s="24" t="str">
        <f aca="false">IF(A2586="","",DATE(YEAR(A2586),MONTH(A2586),1))</f>
        <v/>
      </c>
      <c r="K2586" s="23" t="str">
        <f aca="false">IF(A2586="","",IF(G2586&lt;&gt;"",G2586,IFERROR(INDEX(Accounts!$D$2:$D$40,MATCH(B2586,Accounts!$A$2:$A$40,0)),"Household")))</f>
        <v/>
      </c>
      <c r="L2586" s="25" t="str">
        <f aca="false">IF(F2586="","",SUMIFS($D$2:$D$3001,$F$2:$F$3001,F2586))</f>
        <v/>
      </c>
      <c r="M2586" s="23" t="str">
        <f aca="false">IF(A2586="","",IF(E2586="","Uncategorized",IF(I2586="Unknown","Unknown category",IF(AND(I2586="Transfer",F2586=""),"Transfer needs ID",IF(AND(F2586&lt;&gt;"",ABS(N(L2586))&gt;0.009),"Unmatched transfer",IF(AND(LEFT(E2586,6)="Rental",K2586="Household"),"Rental row needs property",""))))))</f>
        <v/>
      </c>
    </row>
    <row r="2587" customFormat="false" ht="15" hidden="false" customHeight="false" outlineLevel="0" collapsed="false">
      <c r="A2587" s="21"/>
      <c r="D2587" s="22"/>
      <c r="I2587" s="23" t="str">
        <f aca="false">IF(E2587="","",IFERROR(INDEX(Categories!$A$2:$A$200,MATCH(E2587,Categories!$B$2:$B$200,0)),"Unknown"))</f>
        <v/>
      </c>
      <c r="J2587" s="24" t="str">
        <f aca="false">IF(A2587="","",DATE(YEAR(A2587),MONTH(A2587),1))</f>
        <v/>
      </c>
      <c r="K2587" s="23" t="str">
        <f aca="false">IF(A2587="","",IF(G2587&lt;&gt;"",G2587,IFERROR(INDEX(Accounts!$D$2:$D$40,MATCH(B2587,Accounts!$A$2:$A$40,0)),"Household")))</f>
        <v/>
      </c>
      <c r="L2587" s="25" t="str">
        <f aca="false">IF(F2587="","",SUMIFS($D$2:$D$3001,$F$2:$F$3001,F2587))</f>
        <v/>
      </c>
      <c r="M2587" s="23" t="str">
        <f aca="false">IF(A2587="","",IF(E2587="","Uncategorized",IF(I2587="Unknown","Unknown category",IF(AND(I2587="Transfer",F2587=""),"Transfer needs ID",IF(AND(F2587&lt;&gt;"",ABS(N(L2587))&gt;0.009),"Unmatched transfer",IF(AND(LEFT(E2587,6)="Rental",K2587="Household"),"Rental row needs property",""))))))</f>
        <v/>
      </c>
    </row>
    <row r="2588" customFormat="false" ht="15" hidden="false" customHeight="false" outlineLevel="0" collapsed="false">
      <c r="A2588" s="21"/>
      <c r="D2588" s="22"/>
      <c r="I2588" s="23" t="str">
        <f aca="false">IF(E2588="","",IFERROR(INDEX(Categories!$A$2:$A$200,MATCH(E2588,Categories!$B$2:$B$200,0)),"Unknown"))</f>
        <v/>
      </c>
      <c r="J2588" s="24" t="str">
        <f aca="false">IF(A2588="","",DATE(YEAR(A2588),MONTH(A2588),1))</f>
        <v/>
      </c>
      <c r="K2588" s="23" t="str">
        <f aca="false">IF(A2588="","",IF(G2588&lt;&gt;"",G2588,IFERROR(INDEX(Accounts!$D$2:$D$40,MATCH(B2588,Accounts!$A$2:$A$40,0)),"Household")))</f>
        <v/>
      </c>
      <c r="L2588" s="25" t="str">
        <f aca="false">IF(F2588="","",SUMIFS($D$2:$D$3001,$F$2:$F$3001,F2588))</f>
        <v/>
      </c>
      <c r="M2588" s="23" t="str">
        <f aca="false">IF(A2588="","",IF(E2588="","Uncategorized",IF(I2588="Unknown","Unknown category",IF(AND(I2588="Transfer",F2588=""),"Transfer needs ID",IF(AND(F2588&lt;&gt;"",ABS(N(L2588))&gt;0.009),"Unmatched transfer",IF(AND(LEFT(E2588,6)="Rental",K2588="Household"),"Rental row needs property",""))))))</f>
        <v/>
      </c>
    </row>
    <row r="2589" customFormat="false" ht="15" hidden="false" customHeight="false" outlineLevel="0" collapsed="false">
      <c r="A2589" s="21"/>
      <c r="D2589" s="22"/>
      <c r="I2589" s="23" t="str">
        <f aca="false">IF(E2589="","",IFERROR(INDEX(Categories!$A$2:$A$200,MATCH(E2589,Categories!$B$2:$B$200,0)),"Unknown"))</f>
        <v/>
      </c>
      <c r="J2589" s="24" t="str">
        <f aca="false">IF(A2589="","",DATE(YEAR(A2589),MONTH(A2589),1))</f>
        <v/>
      </c>
      <c r="K2589" s="23" t="str">
        <f aca="false">IF(A2589="","",IF(G2589&lt;&gt;"",G2589,IFERROR(INDEX(Accounts!$D$2:$D$40,MATCH(B2589,Accounts!$A$2:$A$40,0)),"Household")))</f>
        <v/>
      </c>
      <c r="L2589" s="25" t="str">
        <f aca="false">IF(F2589="","",SUMIFS($D$2:$D$3001,$F$2:$F$3001,F2589))</f>
        <v/>
      </c>
      <c r="M2589" s="23" t="str">
        <f aca="false">IF(A2589="","",IF(E2589="","Uncategorized",IF(I2589="Unknown","Unknown category",IF(AND(I2589="Transfer",F2589=""),"Transfer needs ID",IF(AND(F2589&lt;&gt;"",ABS(N(L2589))&gt;0.009),"Unmatched transfer",IF(AND(LEFT(E2589,6)="Rental",K2589="Household"),"Rental row needs property",""))))))</f>
        <v/>
      </c>
    </row>
    <row r="2590" customFormat="false" ht="15" hidden="false" customHeight="false" outlineLevel="0" collapsed="false">
      <c r="A2590" s="21"/>
      <c r="D2590" s="22"/>
      <c r="I2590" s="23" t="str">
        <f aca="false">IF(E2590="","",IFERROR(INDEX(Categories!$A$2:$A$200,MATCH(E2590,Categories!$B$2:$B$200,0)),"Unknown"))</f>
        <v/>
      </c>
      <c r="J2590" s="24" t="str">
        <f aca="false">IF(A2590="","",DATE(YEAR(A2590),MONTH(A2590),1))</f>
        <v/>
      </c>
      <c r="K2590" s="23" t="str">
        <f aca="false">IF(A2590="","",IF(G2590&lt;&gt;"",G2590,IFERROR(INDEX(Accounts!$D$2:$D$40,MATCH(B2590,Accounts!$A$2:$A$40,0)),"Household")))</f>
        <v/>
      </c>
      <c r="L2590" s="25" t="str">
        <f aca="false">IF(F2590="","",SUMIFS($D$2:$D$3001,$F$2:$F$3001,F2590))</f>
        <v/>
      </c>
      <c r="M2590" s="23" t="str">
        <f aca="false">IF(A2590="","",IF(E2590="","Uncategorized",IF(I2590="Unknown","Unknown category",IF(AND(I2590="Transfer",F2590=""),"Transfer needs ID",IF(AND(F2590&lt;&gt;"",ABS(N(L2590))&gt;0.009),"Unmatched transfer",IF(AND(LEFT(E2590,6)="Rental",K2590="Household"),"Rental row needs property",""))))))</f>
        <v/>
      </c>
    </row>
    <row r="2591" customFormat="false" ht="15" hidden="false" customHeight="false" outlineLevel="0" collapsed="false">
      <c r="A2591" s="21"/>
      <c r="D2591" s="22"/>
      <c r="I2591" s="23" t="str">
        <f aca="false">IF(E2591="","",IFERROR(INDEX(Categories!$A$2:$A$200,MATCH(E2591,Categories!$B$2:$B$200,0)),"Unknown"))</f>
        <v/>
      </c>
      <c r="J2591" s="24" t="str">
        <f aca="false">IF(A2591="","",DATE(YEAR(A2591),MONTH(A2591),1))</f>
        <v/>
      </c>
      <c r="K2591" s="23" t="str">
        <f aca="false">IF(A2591="","",IF(G2591&lt;&gt;"",G2591,IFERROR(INDEX(Accounts!$D$2:$D$40,MATCH(B2591,Accounts!$A$2:$A$40,0)),"Household")))</f>
        <v/>
      </c>
      <c r="L2591" s="25" t="str">
        <f aca="false">IF(F2591="","",SUMIFS($D$2:$D$3001,$F$2:$F$3001,F2591))</f>
        <v/>
      </c>
      <c r="M2591" s="23" t="str">
        <f aca="false">IF(A2591="","",IF(E2591="","Uncategorized",IF(I2591="Unknown","Unknown category",IF(AND(I2591="Transfer",F2591=""),"Transfer needs ID",IF(AND(F2591&lt;&gt;"",ABS(N(L2591))&gt;0.009),"Unmatched transfer",IF(AND(LEFT(E2591,6)="Rental",K2591="Household"),"Rental row needs property",""))))))</f>
        <v/>
      </c>
    </row>
    <row r="2592" customFormat="false" ht="15" hidden="false" customHeight="false" outlineLevel="0" collapsed="false">
      <c r="A2592" s="21"/>
      <c r="D2592" s="22"/>
      <c r="I2592" s="23" t="str">
        <f aca="false">IF(E2592="","",IFERROR(INDEX(Categories!$A$2:$A$200,MATCH(E2592,Categories!$B$2:$B$200,0)),"Unknown"))</f>
        <v/>
      </c>
      <c r="J2592" s="24" t="str">
        <f aca="false">IF(A2592="","",DATE(YEAR(A2592),MONTH(A2592),1))</f>
        <v/>
      </c>
      <c r="K2592" s="23" t="str">
        <f aca="false">IF(A2592="","",IF(G2592&lt;&gt;"",G2592,IFERROR(INDEX(Accounts!$D$2:$D$40,MATCH(B2592,Accounts!$A$2:$A$40,0)),"Household")))</f>
        <v/>
      </c>
      <c r="L2592" s="25" t="str">
        <f aca="false">IF(F2592="","",SUMIFS($D$2:$D$3001,$F$2:$F$3001,F2592))</f>
        <v/>
      </c>
      <c r="M2592" s="23" t="str">
        <f aca="false">IF(A2592="","",IF(E2592="","Uncategorized",IF(I2592="Unknown","Unknown category",IF(AND(I2592="Transfer",F2592=""),"Transfer needs ID",IF(AND(F2592&lt;&gt;"",ABS(N(L2592))&gt;0.009),"Unmatched transfer",IF(AND(LEFT(E2592,6)="Rental",K2592="Household"),"Rental row needs property",""))))))</f>
        <v/>
      </c>
    </row>
    <row r="2593" customFormat="false" ht="15" hidden="false" customHeight="false" outlineLevel="0" collapsed="false">
      <c r="A2593" s="21"/>
      <c r="D2593" s="22"/>
      <c r="I2593" s="23" t="str">
        <f aca="false">IF(E2593="","",IFERROR(INDEX(Categories!$A$2:$A$200,MATCH(E2593,Categories!$B$2:$B$200,0)),"Unknown"))</f>
        <v/>
      </c>
      <c r="J2593" s="24" t="str">
        <f aca="false">IF(A2593="","",DATE(YEAR(A2593),MONTH(A2593),1))</f>
        <v/>
      </c>
      <c r="K2593" s="23" t="str">
        <f aca="false">IF(A2593="","",IF(G2593&lt;&gt;"",G2593,IFERROR(INDEX(Accounts!$D$2:$D$40,MATCH(B2593,Accounts!$A$2:$A$40,0)),"Household")))</f>
        <v/>
      </c>
      <c r="L2593" s="25" t="str">
        <f aca="false">IF(F2593="","",SUMIFS($D$2:$D$3001,$F$2:$F$3001,F2593))</f>
        <v/>
      </c>
      <c r="M2593" s="23" t="str">
        <f aca="false">IF(A2593="","",IF(E2593="","Uncategorized",IF(I2593="Unknown","Unknown category",IF(AND(I2593="Transfer",F2593=""),"Transfer needs ID",IF(AND(F2593&lt;&gt;"",ABS(N(L2593))&gt;0.009),"Unmatched transfer",IF(AND(LEFT(E2593,6)="Rental",K2593="Household"),"Rental row needs property",""))))))</f>
        <v/>
      </c>
    </row>
    <row r="2594" customFormat="false" ht="15" hidden="false" customHeight="false" outlineLevel="0" collapsed="false">
      <c r="A2594" s="21"/>
      <c r="D2594" s="22"/>
      <c r="I2594" s="23" t="str">
        <f aca="false">IF(E2594="","",IFERROR(INDEX(Categories!$A$2:$A$200,MATCH(E2594,Categories!$B$2:$B$200,0)),"Unknown"))</f>
        <v/>
      </c>
      <c r="J2594" s="24" t="str">
        <f aca="false">IF(A2594="","",DATE(YEAR(A2594),MONTH(A2594),1))</f>
        <v/>
      </c>
      <c r="K2594" s="23" t="str">
        <f aca="false">IF(A2594="","",IF(G2594&lt;&gt;"",G2594,IFERROR(INDEX(Accounts!$D$2:$D$40,MATCH(B2594,Accounts!$A$2:$A$40,0)),"Household")))</f>
        <v/>
      </c>
      <c r="L2594" s="25" t="str">
        <f aca="false">IF(F2594="","",SUMIFS($D$2:$D$3001,$F$2:$F$3001,F2594))</f>
        <v/>
      </c>
      <c r="M2594" s="23" t="str">
        <f aca="false">IF(A2594="","",IF(E2594="","Uncategorized",IF(I2594="Unknown","Unknown category",IF(AND(I2594="Transfer",F2594=""),"Transfer needs ID",IF(AND(F2594&lt;&gt;"",ABS(N(L2594))&gt;0.009),"Unmatched transfer",IF(AND(LEFT(E2594,6)="Rental",K2594="Household"),"Rental row needs property",""))))))</f>
        <v/>
      </c>
    </row>
    <row r="2595" customFormat="false" ht="15" hidden="false" customHeight="false" outlineLevel="0" collapsed="false">
      <c r="A2595" s="21"/>
      <c r="D2595" s="22"/>
      <c r="I2595" s="23" t="str">
        <f aca="false">IF(E2595="","",IFERROR(INDEX(Categories!$A$2:$A$200,MATCH(E2595,Categories!$B$2:$B$200,0)),"Unknown"))</f>
        <v/>
      </c>
      <c r="J2595" s="24" t="str">
        <f aca="false">IF(A2595="","",DATE(YEAR(A2595),MONTH(A2595),1))</f>
        <v/>
      </c>
      <c r="K2595" s="23" t="str">
        <f aca="false">IF(A2595="","",IF(G2595&lt;&gt;"",G2595,IFERROR(INDEX(Accounts!$D$2:$D$40,MATCH(B2595,Accounts!$A$2:$A$40,0)),"Household")))</f>
        <v/>
      </c>
      <c r="L2595" s="25" t="str">
        <f aca="false">IF(F2595="","",SUMIFS($D$2:$D$3001,$F$2:$F$3001,F2595))</f>
        <v/>
      </c>
      <c r="M2595" s="23" t="str">
        <f aca="false">IF(A2595="","",IF(E2595="","Uncategorized",IF(I2595="Unknown","Unknown category",IF(AND(I2595="Transfer",F2595=""),"Transfer needs ID",IF(AND(F2595&lt;&gt;"",ABS(N(L2595))&gt;0.009),"Unmatched transfer",IF(AND(LEFT(E2595,6)="Rental",K2595="Household"),"Rental row needs property",""))))))</f>
        <v/>
      </c>
    </row>
    <row r="2596" customFormat="false" ht="15" hidden="false" customHeight="false" outlineLevel="0" collapsed="false">
      <c r="A2596" s="21"/>
      <c r="D2596" s="22"/>
      <c r="I2596" s="23" t="str">
        <f aca="false">IF(E2596="","",IFERROR(INDEX(Categories!$A$2:$A$200,MATCH(E2596,Categories!$B$2:$B$200,0)),"Unknown"))</f>
        <v/>
      </c>
      <c r="J2596" s="24" t="str">
        <f aca="false">IF(A2596="","",DATE(YEAR(A2596),MONTH(A2596),1))</f>
        <v/>
      </c>
      <c r="K2596" s="23" t="str">
        <f aca="false">IF(A2596="","",IF(G2596&lt;&gt;"",G2596,IFERROR(INDEX(Accounts!$D$2:$D$40,MATCH(B2596,Accounts!$A$2:$A$40,0)),"Household")))</f>
        <v/>
      </c>
      <c r="L2596" s="25" t="str">
        <f aca="false">IF(F2596="","",SUMIFS($D$2:$D$3001,$F$2:$F$3001,F2596))</f>
        <v/>
      </c>
      <c r="M2596" s="23" t="str">
        <f aca="false">IF(A2596="","",IF(E2596="","Uncategorized",IF(I2596="Unknown","Unknown category",IF(AND(I2596="Transfer",F2596=""),"Transfer needs ID",IF(AND(F2596&lt;&gt;"",ABS(N(L2596))&gt;0.009),"Unmatched transfer",IF(AND(LEFT(E2596,6)="Rental",K2596="Household"),"Rental row needs property",""))))))</f>
        <v/>
      </c>
    </row>
    <row r="2597" customFormat="false" ht="15" hidden="false" customHeight="false" outlineLevel="0" collapsed="false">
      <c r="A2597" s="21"/>
      <c r="D2597" s="22"/>
      <c r="I2597" s="23" t="str">
        <f aca="false">IF(E2597="","",IFERROR(INDEX(Categories!$A$2:$A$200,MATCH(E2597,Categories!$B$2:$B$200,0)),"Unknown"))</f>
        <v/>
      </c>
      <c r="J2597" s="24" t="str">
        <f aca="false">IF(A2597="","",DATE(YEAR(A2597),MONTH(A2597),1))</f>
        <v/>
      </c>
      <c r="K2597" s="23" t="str">
        <f aca="false">IF(A2597="","",IF(G2597&lt;&gt;"",G2597,IFERROR(INDEX(Accounts!$D$2:$D$40,MATCH(B2597,Accounts!$A$2:$A$40,0)),"Household")))</f>
        <v/>
      </c>
      <c r="L2597" s="25" t="str">
        <f aca="false">IF(F2597="","",SUMIFS($D$2:$D$3001,$F$2:$F$3001,F2597))</f>
        <v/>
      </c>
      <c r="M2597" s="23" t="str">
        <f aca="false">IF(A2597="","",IF(E2597="","Uncategorized",IF(I2597="Unknown","Unknown category",IF(AND(I2597="Transfer",F2597=""),"Transfer needs ID",IF(AND(F2597&lt;&gt;"",ABS(N(L2597))&gt;0.009),"Unmatched transfer",IF(AND(LEFT(E2597,6)="Rental",K2597="Household"),"Rental row needs property",""))))))</f>
        <v/>
      </c>
    </row>
    <row r="2598" customFormat="false" ht="15" hidden="false" customHeight="false" outlineLevel="0" collapsed="false">
      <c r="A2598" s="21"/>
      <c r="D2598" s="22"/>
      <c r="I2598" s="23" t="str">
        <f aca="false">IF(E2598="","",IFERROR(INDEX(Categories!$A$2:$A$200,MATCH(E2598,Categories!$B$2:$B$200,0)),"Unknown"))</f>
        <v/>
      </c>
      <c r="J2598" s="24" t="str">
        <f aca="false">IF(A2598="","",DATE(YEAR(A2598),MONTH(A2598),1))</f>
        <v/>
      </c>
      <c r="K2598" s="23" t="str">
        <f aca="false">IF(A2598="","",IF(G2598&lt;&gt;"",G2598,IFERROR(INDEX(Accounts!$D$2:$D$40,MATCH(B2598,Accounts!$A$2:$A$40,0)),"Household")))</f>
        <v/>
      </c>
      <c r="L2598" s="25" t="str">
        <f aca="false">IF(F2598="","",SUMIFS($D$2:$D$3001,$F$2:$F$3001,F2598))</f>
        <v/>
      </c>
      <c r="M2598" s="23" t="str">
        <f aca="false">IF(A2598="","",IF(E2598="","Uncategorized",IF(I2598="Unknown","Unknown category",IF(AND(I2598="Transfer",F2598=""),"Transfer needs ID",IF(AND(F2598&lt;&gt;"",ABS(N(L2598))&gt;0.009),"Unmatched transfer",IF(AND(LEFT(E2598,6)="Rental",K2598="Household"),"Rental row needs property",""))))))</f>
        <v/>
      </c>
    </row>
    <row r="2599" customFormat="false" ht="15" hidden="false" customHeight="false" outlineLevel="0" collapsed="false">
      <c r="A2599" s="21"/>
      <c r="D2599" s="22"/>
      <c r="I2599" s="23" t="str">
        <f aca="false">IF(E2599="","",IFERROR(INDEX(Categories!$A$2:$A$200,MATCH(E2599,Categories!$B$2:$B$200,0)),"Unknown"))</f>
        <v/>
      </c>
      <c r="J2599" s="24" t="str">
        <f aca="false">IF(A2599="","",DATE(YEAR(A2599),MONTH(A2599),1))</f>
        <v/>
      </c>
      <c r="K2599" s="23" t="str">
        <f aca="false">IF(A2599="","",IF(G2599&lt;&gt;"",G2599,IFERROR(INDEX(Accounts!$D$2:$D$40,MATCH(B2599,Accounts!$A$2:$A$40,0)),"Household")))</f>
        <v/>
      </c>
      <c r="L2599" s="25" t="str">
        <f aca="false">IF(F2599="","",SUMIFS($D$2:$D$3001,$F$2:$F$3001,F2599))</f>
        <v/>
      </c>
      <c r="M2599" s="23" t="str">
        <f aca="false">IF(A2599="","",IF(E2599="","Uncategorized",IF(I2599="Unknown","Unknown category",IF(AND(I2599="Transfer",F2599=""),"Transfer needs ID",IF(AND(F2599&lt;&gt;"",ABS(N(L2599))&gt;0.009),"Unmatched transfer",IF(AND(LEFT(E2599,6)="Rental",K2599="Household"),"Rental row needs property",""))))))</f>
        <v/>
      </c>
    </row>
    <row r="2600" customFormat="false" ht="15" hidden="false" customHeight="false" outlineLevel="0" collapsed="false">
      <c r="A2600" s="21"/>
      <c r="D2600" s="22"/>
      <c r="I2600" s="23" t="str">
        <f aca="false">IF(E2600="","",IFERROR(INDEX(Categories!$A$2:$A$200,MATCH(E2600,Categories!$B$2:$B$200,0)),"Unknown"))</f>
        <v/>
      </c>
      <c r="J2600" s="24" t="str">
        <f aca="false">IF(A2600="","",DATE(YEAR(A2600),MONTH(A2600),1))</f>
        <v/>
      </c>
      <c r="K2600" s="23" t="str">
        <f aca="false">IF(A2600="","",IF(G2600&lt;&gt;"",G2600,IFERROR(INDEX(Accounts!$D$2:$D$40,MATCH(B2600,Accounts!$A$2:$A$40,0)),"Household")))</f>
        <v/>
      </c>
      <c r="L2600" s="25" t="str">
        <f aca="false">IF(F2600="","",SUMIFS($D$2:$D$3001,$F$2:$F$3001,F2600))</f>
        <v/>
      </c>
      <c r="M2600" s="23" t="str">
        <f aca="false">IF(A2600="","",IF(E2600="","Uncategorized",IF(I2600="Unknown","Unknown category",IF(AND(I2600="Transfer",F2600=""),"Transfer needs ID",IF(AND(F2600&lt;&gt;"",ABS(N(L2600))&gt;0.009),"Unmatched transfer",IF(AND(LEFT(E2600,6)="Rental",K2600="Household"),"Rental row needs property",""))))))</f>
        <v/>
      </c>
    </row>
    <row r="2601" customFormat="false" ht="15" hidden="false" customHeight="false" outlineLevel="0" collapsed="false">
      <c r="A2601" s="21"/>
      <c r="D2601" s="22"/>
      <c r="I2601" s="23" t="str">
        <f aca="false">IF(E2601="","",IFERROR(INDEX(Categories!$A$2:$A$200,MATCH(E2601,Categories!$B$2:$B$200,0)),"Unknown"))</f>
        <v/>
      </c>
      <c r="J2601" s="24" t="str">
        <f aca="false">IF(A2601="","",DATE(YEAR(A2601),MONTH(A2601),1))</f>
        <v/>
      </c>
      <c r="K2601" s="23" t="str">
        <f aca="false">IF(A2601="","",IF(G2601&lt;&gt;"",G2601,IFERROR(INDEX(Accounts!$D$2:$D$40,MATCH(B2601,Accounts!$A$2:$A$40,0)),"Household")))</f>
        <v/>
      </c>
      <c r="L2601" s="25" t="str">
        <f aca="false">IF(F2601="","",SUMIFS($D$2:$D$3001,$F$2:$F$3001,F2601))</f>
        <v/>
      </c>
      <c r="M2601" s="23" t="str">
        <f aca="false">IF(A2601="","",IF(E2601="","Uncategorized",IF(I2601="Unknown","Unknown category",IF(AND(I2601="Transfer",F2601=""),"Transfer needs ID",IF(AND(F2601&lt;&gt;"",ABS(N(L2601))&gt;0.009),"Unmatched transfer",IF(AND(LEFT(E2601,6)="Rental",K2601="Household"),"Rental row needs property",""))))))</f>
        <v/>
      </c>
    </row>
    <row r="2602" customFormat="false" ht="15" hidden="false" customHeight="false" outlineLevel="0" collapsed="false">
      <c r="A2602" s="21"/>
      <c r="D2602" s="22"/>
      <c r="I2602" s="23" t="str">
        <f aca="false">IF(E2602="","",IFERROR(INDEX(Categories!$A$2:$A$200,MATCH(E2602,Categories!$B$2:$B$200,0)),"Unknown"))</f>
        <v/>
      </c>
      <c r="J2602" s="24" t="str">
        <f aca="false">IF(A2602="","",DATE(YEAR(A2602),MONTH(A2602),1))</f>
        <v/>
      </c>
      <c r="K2602" s="23" t="str">
        <f aca="false">IF(A2602="","",IF(G2602&lt;&gt;"",G2602,IFERROR(INDEX(Accounts!$D$2:$D$40,MATCH(B2602,Accounts!$A$2:$A$40,0)),"Household")))</f>
        <v/>
      </c>
      <c r="L2602" s="25" t="str">
        <f aca="false">IF(F2602="","",SUMIFS($D$2:$D$3001,$F$2:$F$3001,F2602))</f>
        <v/>
      </c>
      <c r="M2602" s="23" t="str">
        <f aca="false">IF(A2602="","",IF(E2602="","Uncategorized",IF(I2602="Unknown","Unknown category",IF(AND(I2602="Transfer",F2602=""),"Transfer needs ID",IF(AND(F2602&lt;&gt;"",ABS(N(L2602))&gt;0.009),"Unmatched transfer",IF(AND(LEFT(E2602,6)="Rental",K2602="Household"),"Rental row needs property",""))))))</f>
        <v/>
      </c>
    </row>
    <row r="2603" customFormat="false" ht="15" hidden="false" customHeight="false" outlineLevel="0" collapsed="false">
      <c r="A2603" s="21"/>
      <c r="D2603" s="22"/>
      <c r="I2603" s="23" t="str">
        <f aca="false">IF(E2603="","",IFERROR(INDEX(Categories!$A$2:$A$200,MATCH(E2603,Categories!$B$2:$B$200,0)),"Unknown"))</f>
        <v/>
      </c>
      <c r="J2603" s="24" t="str">
        <f aca="false">IF(A2603="","",DATE(YEAR(A2603),MONTH(A2603),1))</f>
        <v/>
      </c>
      <c r="K2603" s="23" t="str">
        <f aca="false">IF(A2603="","",IF(G2603&lt;&gt;"",G2603,IFERROR(INDEX(Accounts!$D$2:$D$40,MATCH(B2603,Accounts!$A$2:$A$40,0)),"Household")))</f>
        <v/>
      </c>
      <c r="L2603" s="25" t="str">
        <f aca="false">IF(F2603="","",SUMIFS($D$2:$D$3001,$F$2:$F$3001,F2603))</f>
        <v/>
      </c>
      <c r="M2603" s="23" t="str">
        <f aca="false">IF(A2603="","",IF(E2603="","Uncategorized",IF(I2603="Unknown","Unknown category",IF(AND(I2603="Transfer",F2603=""),"Transfer needs ID",IF(AND(F2603&lt;&gt;"",ABS(N(L2603))&gt;0.009),"Unmatched transfer",IF(AND(LEFT(E2603,6)="Rental",K2603="Household"),"Rental row needs property",""))))))</f>
        <v/>
      </c>
    </row>
    <row r="2604" customFormat="false" ht="15" hidden="false" customHeight="false" outlineLevel="0" collapsed="false">
      <c r="A2604" s="21"/>
      <c r="D2604" s="22"/>
      <c r="I2604" s="23" t="str">
        <f aca="false">IF(E2604="","",IFERROR(INDEX(Categories!$A$2:$A$200,MATCH(E2604,Categories!$B$2:$B$200,0)),"Unknown"))</f>
        <v/>
      </c>
      <c r="J2604" s="24" t="str">
        <f aca="false">IF(A2604="","",DATE(YEAR(A2604),MONTH(A2604),1))</f>
        <v/>
      </c>
      <c r="K2604" s="23" t="str">
        <f aca="false">IF(A2604="","",IF(G2604&lt;&gt;"",G2604,IFERROR(INDEX(Accounts!$D$2:$D$40,MATCH(B2604,Accounts!$A$2:$A$40,0)),"Household")))</f>
        <v/>
      </c>
      <c r="L2604" s="25" t="str">
        <f aca="false">IF(F2604="","",SUMIFS($D$2:$D$3001,$F$2:$F$3001,F2604))</f>
        <v/>
      </c>
      <c r="M2604" s="23" t="str">
        <f aca="false">IF(A2604="","",IF(E2604="","Uncategorized",IF(I2604="Unknown","Unknown category",IF(AND(I2604="Transfer",F2604=""),"Transfer needs ID",IF(AND(F2604&lt;&gt;"",ABS(N(L2604))&gt;0.009),"Unmatched transfer",IF(AND(LEFT(E2604,6)="Rental",K2604="Household"),"Rental row needs property",""))))))</f>
        <v/>
      </c>
    </row>
    <row r="2605" customFormat="false" ht="15" hidden="false" customHeight="false" outlineLevel="0" collapsed="false">
      <c r="A2605" s="21"/>
      <c r="D2605" s="22"/>
      <c r="I2605" s="23" t="str">
        <f aca="false">IF(E2605="","",IFERROR(INDEX(Categories!$A$2:$A$200,MATCH(E2605,Categories!$B$2:$B$200,0)),"Unknown"))</f>
        <v/>
      </c>
      <c r="J2605" s="24" t="str">
        <f aca="false">IF(A2605="","",DATE(YEAR(A2605),MONTH(A2605),1))</f>
        <v/>
      </c>
      <c r="K2605" s="23" t="str">
        <f aca="false">IF(A2605="","",IF(G2605&lt;&gt;"",G2605,IFERROR(INDEX(Accounts!$D$2:$D$40,MATCH(B2605,Accounts!$A$2:$A$40,0)),"Household")))</f>
        <v/>
      </c>
      <c r="L2605" s="25" t="str">
        <f aca="false">IF(F2605="","",SUMIFS($D$2:$D$3001,$F$2:$F$3001,F2605))</f>
        <v/>
      </c>
      <c r="M2605" s="23" t="str">
        <f aca="false">IF(A2605="","",IF(E2605="","Uncategorized",IF(I2605="Unknown","Unknown category",IF(AND(I2605="Transfer",F2605=""),"Transfer needs ID",IF(AND(F2605&lt;&gt;"",ABS(N(L2605))&gt;0.009),"Unmatched transfer",IF(AND(LEFT(E2605,6)="Rental",K2605="Household"),"Rental row needs property",""))))))</f>
        <v/>
      </c>
    </row>
    <row r="2606" customFormat="false" ht="15" hidden="false" customHeight="false" outlineLevel="0" collapsed="false">
      <c r="A2606" s="21"/>
      <c r="D2606" s="22"/>
      <c r="I2606" s="23" t="str">
        <f aca="false">IF(E2606="","",IFERROR(INDEX(Categories!$A$2:$A$200,MATCH(E2606,Categories!$B$2:$B$200,0)),"Unknown"))</f>
        <v/>
      </c>
      <c r="J2606" s="24" t="str">
        <f aca="false">IF(A2606="","",DATE(YEAR(A2606),MONTH(A2606),1))</f>
        <v/>
      </c>
      <c r="K2606" s="23" t="str">
        <f aca="false">IF(A2606="","",IF(G2606&lt;&gt;"",G2606,IFERROR(INDEX(Accounts!$D$2:$D$40,MATCH(B2606,Accounts!$A$2:$A$40,0)),"Household")))</f>
        <v/>
      </c>
      <c r="L2606" s="25" t="str">
        <f aca="false">IF(F2606="","",SUMIFS($D$2:$D$3001,$F$2:$F$3001,F2606))</f>
        <v/>
      </c>
      <c r="M2606" s="23" t="str">
        <f aca="false">IF(A2606="","",IF(E2606="","Uncategorized",IF(I2606="Unknown","Unknown category",IF(AND(I2606="Transfer",F2606=""),"Transfer needs ID",IF(AND(F2606&lt;&gt;"",ABS(N(L2606))&gt;0.009),"Unmatched transfer",IF(AND(LEFT(E2606,6)="Rental",K2606="Household"),"Rental row needs property",""))))))</f>
        <v/>
      </c>
    </row>
    <row r="2607" customFormat="false" ht="15" hidden="false" customHeight="false" outlineLevel="0" collapsed="false">
      <c r="A2607" s="21"/>
      <c r="D2607" s="22"/>
      <c r="I2607" s="23" t="str">
        <f aca="false">IF(E2607="","",IFERROR(INDEX(Categories!$A$2:$A$200,MATCH(E2607,Categories!$B$2:$B$200,0)),"Unknown"))</f>
        <v/>
      </c>
      <c r="J2607" s="24" t="str">
        <f aca="false">IF(A2607="","",DATE(YEAR(A2607),MONTH(A2607),1))</f>
        <v/>
      </c>
      <c r="K2607" s="23" t="str">
        <f aca="false">IF(A2607="","",IF(G2607&lt;&gt;"",G2607,IFERROR(INDEX(Accounts!$D$2:$D$40,MATCH(B2607,Accounts!$A$2:$A$40,0)),"Household")))</f>
        <v/>
      </c>
      <c r="L2607" s="25" t="str">
        <f aca="false">IF(F2607="","",SUMIFS($D$2:$D$3001,$F$2:$F$3001,F2607))</f>
        <v/>
      </c>
      <c r="M2607" s="23" t="str">
        <f aca="false">IF(A2607="","",IF(E2607="","Uncategorized",IF(I2607="Unknown","Unknown category",IF(AND(I2607="Transfer",F2607=""),"Transfer needs ID",IF(AND(F2607&lt;&gt;"",ABS(N(L2607))&gt;0.009),"Unmatched transfer",IF(AND(LEFT(E2607,6)="Rental",K2607="Household"),"Rental row needs property",""))))))</f>
        <v/>
      </c>
    </row>
    <row r="2608" customFormat="false" ht="15" hidden="false" customHeight="false" outlineLevel="0" collapsed="false">
      <c r="A2608" s="21"/>
      <c r="D2608" s="22"/>
      <c r="I2608" s="23" t="str">
        <f aca="false">IF(E2608="","",IFERROR(INDEX(Categories!$A$2:$A$200,MATCH(E2608,Categories!$B$2:$B$200,0)),"Unknown"))</f>
        <v/>
      </c>
      <c r="J2608" s="24" t="str">
        <f aca="false">IF(A2608="","",DATE(YEAR(A2608),MONTH(A2608),1))</f>
        <v/>
      </c>
      <c r="K2608" s="23" t="str">
        <f aca="false">IF(A2608="","",IF(G2608&lt;&gt;"",G2608,IFERROR(INDEX(Accounts!$D$2:$D$40,MATCH(B2608,Accounts!$A$2:$A$40,0)),"Household")))</f>
        <v/>
      </c>
      <c r="L2608" s="25" t="str">
        <f aca="false">IF(F2608="","",SUMIFS($D$2:$D$3001,$F$2:$F$3001,F2608))</f>
        <v/>
      </c>
      <c r="M2608" s="23" t="str">
        <f aca="false">IF(A2608="","",IF(E2608="","Uncategorized",IF(I2608="Unknown","Unknown category",IF(AND(I2608="Transfer",F2608=""),"Transfer needs ID",IF(AND(F2608&lt;&gt;"",ABS(N(L2608))&gt;0.009),"Unmatched transfer",IF(AND(LEFT(E2608,6)="Rental",K2608="Household"),"Rental row needs property",""))))))</f>
        <v/>
      </c>
    </row>
    <row r="2609" customFormat="false" ht="15" hidden="false" customHeight="false" outlineLevel="0" collapsed="false">
      <c r="A2609" s="21"/>
      <c r="D2609" s="22"/>
      <c r="I2609" s="23" t="str">
        <f aca="false">IF(E2609="","",IFERROR(INDEX(Categories!$A$2:$A$200,MATCH(E2609,Categories!$B$2:$B$200,0)),"Unknown"))</f>
        <v/>
      </c>
      <c r="J2609" s="24" t="str">
        <f aca="false">IF(A2609="","",DATE(YEAR(A2609),MONTH(A2609),1))</f>
        <v/>
      </c>
      <c r="K2609" s="23" t="str">
        <f aca="false">IF(A2609="","",IF(G2609&lt;&gt;"",G2609,IFERROR(INDEX(Accounts!$D$2:$D$40,MATCH(B2609,Accounts!$A$2:$A$40,0)),"Household")))</f>
        <v/>
      </c>
      <c r="L2609" s="25" t="str">
        <f aca="false">IF(F2609="","",SUMIFS($D$2:$D$3001,$F$2:$F$3001,F2609))</f>
        <v/>
      </c>
      <c r="M2609" s="23" t="str">
        <f aca="false">IF(A2609="","",IF(E2609="","Uncategorized",IF(I2609="Unknown","Unknown category",IF(AND(I2609="Transfer",F2609=""),"Transfer needs ID",IF(AND(F2609&lt;&gt;"",ABS(N(L2609))&gt;0.009),"Unmatched transfer",IF(AND(LEFT(E2609,6)="Rental",K2609="Household"),"Rental row needs property",""))))))</f>
        <v/>
      </c>
    </row>
    <row r="2610" customFormat="false" ht="15" hidden="false" customHeight="false" outlineLevel="0" collapsed="false">
      <c r="A2610" s="21"/>
      <c r="D2610" s="22"/>
      <c r="I2610" s="23" t="str">
        <f aca="false">IF(E2610="","",IFERROR(INDEX(Categories!$A$2:$A$200,MATCH(E2610,Categories!$B$2:$B$200,0)),"Unknown"))</f>
        <v/>
      </c>
      <c r="J2610" s="24" t="str">
        <f aca="false">IF(A2610="","",DATE(YEAR(A2610),MONTH(A2610),1))</f>
        <v/>
      </c>
      <c r="K2610" s="23" t="str">
        <f aca="false">IF(A2610="","",IF(G2610&lt;&gt;"",G2610,IFERROR(INDEX(Accounts!$D$2:$D$40,MATCH(B2610,Accounts!$A$2:$A$40,0)),"Household")))</f>
        <v/>
      </c>
      <c r="L2610" s="25" t="str">
        <f aca="false">IF(F2610="","",SUMIFS($D$2:$D$3001,$F$2:$F$3001,F2610))</f>
        <v/>
      </c>
      <c r="M2610" s="23" t="str">
        <f aca="false">IF(A2610="","",IF(E2610="","Uncategorized",IF(I2610="Unknown","Unknown category",IF(AND(I2610="Transfer",F2610=""),"Transfer needs ID",IF(AND(F2610&lt;&gt;"",ABS(N(L2610))&gt;0.009),"Unmatched transfer",IF(AND(LEFT(E2610,6)="Rental",K2610="Household"),"Rental row needs property",""))))))</f>
        <v/>
      </c>
    </row>
    <row r="2611" customFormat="false" ht="15" hidden="false" customHeight="false" outlineLevel="0" collapsed="false">
      <c r="A2611" s="21"/>
      <c r="D2611" s="22"/>
      <c r="I2611" s="23" t="str">
        <f aca="false">IF(E2611="","",IFERROR(INDEX(Categories!$A$2:$A$200,MATCH(E2611,Categories!$B$2:$B$200,0)),"Unknown"))</f>
        <v/>
      </c>
      <c r="J2611" s="24" t="str">
        <f aca="false">IF(A2611="","",DATE(YEAR(A2611),MONTH(A2611),1))</f>
        <v/>
      </c>
      <c r="K2611" s="23" t="str">
        <f aca="false">IF(A2611="","",IF(G2611&lt;&gt;"",G2611,IFERROR(INDEX(Accounts!$D$2:$D$40,MATCH(B2611,Accounts!$A$2:$A$40,0)),"Household")))</f>
        <v/>
      </c>
      <c r="L2611" s="25" t="str">
        <f aca="false">IF(F2611="","",SUMIFS($D$2:$D$3001,$F$2:$F$3001,F2611))</f>
        <v/>
      </c>
      <c r="M2611" s="23" t="str">
        <f aca="false">IF(A2611="","",IF(E2611="","Uncategorized",IF(I2611="Unknown","Unknown category",IF(AND(I2611="Transfer",F2611=""),"Transfer needs ID",IF(AND(F2611&lt;&gt;"",ABS(N(L2611))&gt;0.009),"Unmatched transfer",IF(AND(LEFT(E2611,6)="Rental",K2611="Household"),"Rental row needs property",""))))))</f>
        <v/>
      </c>
    </row>
    <row r="2612" customFormat="false" ht="15" hidden="false" customHeight="false" outlineLevel="0" collapsed="false">
      <c r="A2612" s="21"/>
      <c r="D2612" s="22"/>
      <c r="I2612" s="23" t="str">
        <f aca="false">IF(E2612="","",IFERROR(INDEX(Categories!$A$2:$A$200,MATCH(E2612,Categories!$B$2:$B$200,0)),"Unknown"))</f>
        <v/>
      </c>
      <c r="J2612" s="24" t="str">
        <f aca="false">IF(A2612="","",DATE(YEAR(A2612),MONTH(A2612),1))</f>
        <v/>
      </c>
      <c r="K2612" s="23" t="str">
        <f aca="false">IF(A2612="","",IF(G2612&lt;&gt;"",G2612,IFERROR(INDEX(Accounts!$D$2:$D$40,MATCH(B2612,Accounts!$A$2:$A$40,0)),"Household")))</f>
        <v/>
      </c>
      <c r="L2612" s="25" t="str">
        <f aca="false">IF(F2612="","",SUMIFS($D$2:$D$3001,$F$2:$F$3001,F2612))</f>
        <v/>
      </c>
      <c r="M2612" s="23" t="str">
        <f aca="false">IF(A2612="","",IF(E2612="","Uncategorized",IF(I2612="Unknown","Unknown category",IF(AND(I2612="Transfer",F2612=""),"Transfer needs ID",IF(AND(F2612&lt;&gt;"",ABS(N(L2612))&gt;0.009),"Unmatched transfer",IF(AND(LEFT(E2612,6)="Rental",K2612="Household"),"Rental row needs property",""))))))</f>
        <v/>
      </c>
    </row>
    <row r="2613" customFormat="false" ht="15" hidden="false" customHeight="false" outlineLevel="0" collapsed="false">
      <c r="A2613" s="21"/>
      <c r="D2613" s="22"/>
      <c r="I2613" s="23" t="str">
        <f aca="false">IF(E2613="","",IFERROR(INDEX(Categories!$A$2:$A$200,MATCH(E2613,Categories!$B$2:$B$200,0)),"Unknown"))</f>
        <v/>
      </c>
      <c r="J2613" s="24" t="str">
        <f aca="false">IF(A2613="","",DATE(YEAR(A2613),MONTH(A2613),1))</f>
        <v/>
      </c>
      <c r="K2613" s="23" t="str">
        <f aca="false">IF(A2613="","",IF(G2613&lt;&gt;"",G2613,IFERROR(INDEX(Accounts!$D$2:$D$40,MATCH(B2613,Accounts!$A$2:$A$40,0)),"Household")))</f>
        <v/>
      </c>
      <c r="L2613" s="25" t="str">
        <f aca="false">IF(F2613="","",SUMIFS($D$2:$D$3001,$F$2:$F$3001,F2613))</f>
        <v/>
      </c>
      <c r="M2613" s="23" t="str">
        <f aca="false">IF(A2613="","",IF(E2613="","Uncategorized",IF(I2613="Unknown","Unknown category",IF(AND(I2613="Transfer",F2613=""),"Transfer needs ID",IF(AND(F2613&lt;&gt;"",ABS(N(L2613))&gt;0.009),"Unmatched transfer",IF(AND(LEFT(E2613,6)="Rental",K2613="Household"),"Rental row needs property",""))))))</f>
        <v/>
      </c>
    </row>
    <row r="2614" customFormat="false" ht="15" hidden="false" customHeight="false" outlineLevel="0" collapsed="false">
      <c r="A2614" s="21"/>
      <c r="D2614" s="22"/>
      <c r="I2614" s="23" t="str">
        <f aca="false">IF(E2614="","",IFERROR(INDEX(Categories!$A$2:$A$200,MATCH(E2614,Categories!$B$2:$B$200,0)),"Unknown"))</f>
        <v/>
      </c>
      <c r="J2614" s="24" t="str">
        <f aca="false">IF(A2614="","",DATE(YEAR(A2614),MONTH(A2614),1))</f>
        <v/>
      </c>
      <c r="K2614" s="23" t="str">
        <f aca="false">IF(A2614="","",IF(G2614&lt;&gt;"",G2614,IFERROR(INDEX(Accounts!$D$2:$D$40,MATCH(B2614,Accounts!$A$2:$A$40,0)),"Household")))</f>
        <v/>
      </c>
      <c r="L2614" s="25" t="str">
        <f aca="false">IF(F2614="","",SUMIFS($D$2:$D$3001,$F$2:$F$3001,F2614))</f>
        <v/>
      </c>
      <c r="M2614" s="23" t="str">
        <f aca="false">IF(A2614="","",IF(E2614="","Uncategorized",IF(I2614="Unknown","Unknown category",IF(AND(I2614="Transfer",F2614=""),"Transfer needs ID",IF(AND(F2614&lt;&gt;"",ABS(N(L2614))&gt;0.009),"Unmatched transfer",IF(AND(LEFT(E2614,6)="Rental",K2614="Household"),"Rental row needs property",""))))))</f>
        <v/>
      </c>
    </row>
    <row r="2615" customFormat="false" ht="15" hidden="false" customHeight="false" outlineLevel="0" collapsed="false">
      <c r="A2615" s="21"/>
      <c r="D2615" s="22"/>
      <c r="I2615" s="23" t="str">
        <f aca="false">IF(E2615="","",IFERROR(INDEX(Categories!$A$2:$A$200,MATCH(E2615,Categories!$B$2:$B$200,0)),"Unknown"))</f>
        <v/>
      </c>
      <c r="J2615" s="24" t="str">
        <f aca="false">IF(A2615="","",DATE(YEAR(A2615),MONTH(A2615),1))</f>
        <v/>
      </c>
      <c r="K2615" s="23" t="str">
        <f aca="false">IF(A2615="","",IF(G2615&lt;&gt;"",G2615,IFERROR(INDEX(Accounts!$D$2:$D$40,MATCH(B2615,Accounts!$A$2:$A$40,0)),"Household")))</f>
        <v/>
      </c>
      <c r="L2615" s="25" t="str">
        <f aca="false">IF(F2615="","",SUMIFS($D$2:$D$3001,$F$2:$F$3001,F2615))</f>
        <v/>
      </c>
      <c r="M2615" s="23" t="str">
        <f aca="false">IF(A2615="","",IF(E2615="","Uncategorized",IF(I2615="Unknown","Unknown category",IF(AND(I2615="Transfer",F2615=""),"Transfer needs ID",IF(AND(F2615&lt;&gt;"",ABS(N(L2615))&gt;0.009),"Unmatched transfer",IF(AND(LEFT(E2615,6)="Rental",K2615="Household"),"Rental row needs property",""))))))</f>
        <v/>
      </c>
    </row>
    <row r="2616" customFormat="false" ht="15" hidden="false" customHeight="false" outlineLevel="0" collapsed="false">
      <c r="A2616" s="21"/>
      <c r="D2616" s="22"/>
      <c r="I2616" s="23" t="str">
        <f aca="false">IF(E2616="","",IFERROR(INDEX(Categories!$A$2:$A$200,MATCH(E2616,Categories!$B$2:$B$200,0)),"Unknown"))</f>
        <v/>
      </c>
      <c r="J2616" s="24" t="str">
        <f aca="false">IF(A2616="","",DATE(YEAR(A2616),MONTH(A2616),1))</f>
        <v/>
      </c>
      <c r="K2616" s="23" t="str">
        <f aca="false">IF(A2616="","",IF(G2616&lt;&gt;"",G2616,IFERROR(INDEX(Accounts!$D$2:$D$40,MATCH(B2616,Accounts!$A$2:$A$40,0)),"Household")))</f>
        <v/>
      </c>
      <c r="L2616" s="25" t="str">
        <f aca="false">IF(F2616="","",SUMIFS($D$2:$D$3001,$F$2:$F$3001,F2616))</f>
        <v/>
      </c>
      <c r="M2616" s="23" t="str">
        <f aca="false">IF(A2616="","",IF(E2616="","Uncategorized",IF(I2616="Unknown","Unknown category",IF(AND(I2616="Transfer",F2616=""),"Transfer needs ID",IF(AND(F2616&lt;&gt;"",ABS(N(L2616))&gt;0.009),"Unmatched transfer",IF(AND(LEFT(E2616,6)="Rental",K2616="Household"),"Rental row needs property",""))))))</f>
        <v/>
      </c>
    </row>
    <row r="2617" customFormat="false" ht="15" hidden="false" customHeight="false" outlineLevel="0" collapsed="false">
      <c r="A2617" s="21"/>
      <c r="D2617" s="22"/>
      <c r="I2617" s="23" t="str">
        <f aca="false">IF(E2617="","",IFERROR(INDEX(Categories!$A$2:$A$200,MATCH(E2617,Categories!$B$2:$B$200,0)),"Unknown"))</f>
        <v/>
      </c>
      <c r="J2617" s="24" t="str">
        <f aca="false">IF(A2617="","",DATE(YEAR(A2617),MONTH(A2617),1))</f>
        <v/>
      </c>
      <c r="K2617" s="23" t="str">
        <f aca="false">IF(A2617="","",IF(G2617&lt;&gt;"",G2617,IFERROR(INDEX(Accounts!$D$2:$D$40,MATCH(B2617,Accounts!$A$2:$A$40,0)),"Household")))</f>
        <v/>
      </c>
      <c r="L2617" s="25" t="str">
        <f aca="false">IF(F2617="","",SUMIFS($D$2:$D$3001,$F$2:$F$3001,F2617))</f>
        <v/>
      </c>
      <c r="M2617" s="23" t="str">
        <f aca="false">IF(A2617="","",IF(E2617="","Uncategorized",IF(I2617="Unknown","Unknown category",IF(AND(I2617="Transfer",F2617=""),"Transfer needs ID",IF(AND(F2617&lt;&gt;"",ABS(N(L2617))&gt;0.009),"Unmatched transfer",IF(AND(LEFT(E2617,6)="Rental",K2617="Household"),"Rental row needs property",""))))))</f>
        <v/>
      </c>
    </row>
    <row r="2618" customFormat="false" ht="15" hidden="false" customHeight="false" outlineLevel="0" collapsed="false">
      <c r="A2618" s="21"/>
      <c r="D2618" s="22"/>
      <c r="I2618" s="23" t="str">
        <f aca="false">IF(E2618="","",IFERROR(INDEX(Categories!$A$2:$A$200,MATCH(E2618,Categories!$B$2:$B$200,0)),"Unknown"))</f>
        <v/>
      </c>
      <c r="J2618" s="24" t="str">
        <f aca="false">IF(A2618="","",DATE(YEAR(A2618),MONTH(A2618),1))</f>
        <v/>
      </c>
      <c r="K2618" s="23" t="str">
        <f aca="false">IF(A2618="","",IF(G2618&lt;&gt;"",G2618,IFERROR(INDEX(Accounts!$D$2:$D$40,MATCH(B2618,Accounts!$A$2:$A$40,0)),"Household")))</f>
        <v/>
      </c>
      <c r="L2618" s="25" t="str">
        <f aca="false">IF(F2618="","",SUMIFS($D$2:$D$3001,$F$2:$F$3001,F2618))</f>
        <v/>
      </c>
      <c r="M2618" s="23" t="str">
        <f aca="false">IF(A2618="","",IF(E2618="","Uncategorized",IF(I2618="Unknown","Unknown category",IF(AND(I2618="Transfer",F2618=""),"Transfer needs ID",IF(AND(F2618&lt;&gt;"",ABS(N(L2618))&gt;0.009),"Unmatched transfer",IF(AND(LEFT(E2618,6)="Rental",K2618="Household"),"Rental row needs property",""))))))</f>
        <v/>
      </c>
    </row>
    <row r="2619" customFormat="false" ht="15" hidden="false" customHeight="false" outlineLevel="0" collapsed="false">
      <c r="A2619" s="21"/>
      <c r="D2619" s="22"/>
      <c r="I2619" s="23" t="str">
        <f aca="false">IF(E2619="","",IFERROR(INDEX(Categories!$A$2:$A$200,MATCH(E2619,Categories!$B$2:$B$200,0)),"Unknown"))</f>
        <v/>
      </c>
      <c r="J2619" s="24" t="str">
        <f aca="false">IF(A2619="","",DATE(YEAR(A2619),MONTH(A2619),1))</f>
        <v/>
      </c>
      <c r="K2619" s="23" t="str">
        <f aca="false">IF(A2619="","",IF(G2619&lt;&gt;"",G2619,IFERROR(INDEX(Accounts!$D$2:$D$40,MATCH(B2619,Accounts!$A$2:$A$40,0)),"Household")))</f>
        <v/>
      </c>
      <c r="L2619" s="25" t="str">
        <f aca="false">IF(F2619="","",SUMIFS($D$2:$D$3001,$F$2:$F$3001,F2619))</f>
        <v/>
      </c>
      <c r="M2619" s="23" t="str">
        <f aca="false">IF(A2619="","",IF(E2619="","Uncategorized",IF(I2619="Unknown","Unknown category",IF(AND(I2619="Transfer",F2619=""),"Transfer needs ID",IF(AND(F2619&lt;&gt;"",ABS(N(L2619))&gt;0.009),"Unmatched transfer",IF(AND(LEFT(E2619,6)="Rental",K2619="Household"),"Rental row needs property",""))))))</f>
        <v/>
      </c>
    </row>
    <row r="2620" customFormat="false" ht="15" hidden="false" customHeight="false" outlineLevel="0" collapsed="false">
      <c r="A2620" s="21"/>
      <c r="D2620" s="22"/>
      <c r="I2620" s="23" t="str">
        <f aca="false">IF(E2620="","",IFERROR(INDEX(Categories!$A$2:$A$200,MATCH(E2620,Categories!$B$2:$B$200,0)),"Unknown"))</f>
        <v/>
      </c>
      <c r="J2620" s="24" t="str">
        <f aca="false">IF(A2620="","",DATE(YEAR(A2620),MONTH(A2620),1))</f>
        <v/>
      </c>
      <c r="K2620" s="23" t="str">
        <f aca="false">IF(A2620="","",IF(G2620&lt;&gt;"",G2620,IFERROR(INDEX(Accounts!$D$2:$D$40,MATCH(B2620,Accounts!$A$2:$A$40,0)),"Household")))</f>
        <v/>
      </c>
      <c r="L2620" s="25" t="str">
        <f aca="false">IF(F2620="","",SUMIFS($D$2:$D$3001,$F$2:$F$3001,F2620))</f>
        <v/>
      </c>
      <c r="M2620" s="23" t="str">
        <f aca="false">IF(A2620="","",IF(E2620="","Uncategorized",IF(I2620="Unknown","Unknown category",IF(AND(I2620="Transfer",F2620=""),"Transfer needs ID",IF(AND(F2620&lt;&gt;"",ABS(N(L2620))&gt;0.009),"Unmatched transfer",IF(AND(LEFT(E2620,6)="Rental",K2620="Household"),"Rental row needs property",""))))))</f>
        <v/>
      </c>
    </row>
    <row r="2621" customFormat="false" ht="15" hidden="false" customHeight="false" outlineLevel="0" collapsed="false">
      <c r="A2621" s="21"/>
      <c r="D2621" s="22"/>
      <c r="I2621" s="23" t="str">
        <f aca="false">IF(E2621="","",IFERROR(INDEX(Categories!$A$2:$A$200,MATCH(E2621,Categories!$B$2:$B$200,0)),"Unknown"))</f>
        <v/>
      </c>
      <c r="J2621" s="24" t="str">
        <f aca="false">IF(A2621="","",DATE(YEAR(A2621),MONTH(A2621),1))</f>
        <v/>
      </c>
      <c r="K2621" s="23" t="str">
        <f aca="false">IF(A2621="","",IF(G2621&lt;&gt;"",G2621,IFERROR(INDEX(Accounts!$D$2:$D$40,MATCH(B2621,Accounts!$A$2:$A$40,0)),"Household")))</f>
        <v/>
      </c>
      <c r="L2621" s="25" t="str">
        <f aca="false">IF(F2621="","",SUMIFS($D$2:$D$3001,$F$2:$F$3001,F2621))</f>
        <v/>
      </c>
      <c r="M2621" s="23" t="str">
        <f aca="false">IF(A2621="","",IF(E2621="","Uncategorized",IF(I2621="Unknown","Unknown category",IF(AND(I2621="Transfer",F2621=""),"Transfer needs ID",IF(AND(F2621&lt;&gt;"",ABS(N(L2621))&gt;0.009),"Unmatched transfer",IF(AND(LEFT(E2621,6)="Rental",K2621="Household"),"Rental row needs property",""))))))</f>
        <v/>
      </c>
    </row>
    <row r="2622" customFormat="false" ht="15" hidden="false" customHeight="false" outlineLevel="0" collapsed="false">
      <c r="A2622" s="21"/>
      <c r="D2622" s="22"/>
      <c r="I2622" s="23" t="str">
        <f aca="false">IF(E2622="","",IFERROR(INDEX(Categories!$A$2:$A$200,MATCH(E2622,Categories!$B$2:$B$200,0)),"Unknown"))</f>
        <v/>
      </c>
      <c r="J2622" s="24" t="str">
        <f aca="false">IF(A2622="","",DATE(YEAR(A2622),MONTH(A2622),1))</f>
        <v/>
      </c>
      <c r="K2622" s="23" t="str">
        <f aca="false">IF(A2622="","",IF(G2622&lt;&gt;"",G2622,IFERROR(INDEX(Accounts!$D$2:$D$40,MATCH(B2622,Accounts!$A$2:$A$40,0)),"Household")))</f>
        <v/>
      </c>
      <c r="L2622" s="25" t="str">
        <f aca="false">IF(F2622="","",SUMIFS($D$2:$D$3001,$F$2:$F$3001,F2622))</f>
        <v/>
      </c>
      <c r="M2622" s="23" t="str">
        <f aca="false">IF(A2622="","",IF(E2622="","Uncategorized",IF(I2622="Unknown","Unknown category",IF(AND(I2622="Transfer",F2622=""),"Transfer needs ID",IF(AND(F2622&lt;&gt;"",ABS(N(L2622))&gt;0.009),"Unmatched transfer",IF(AND(LEFT(E2622,6)="Rental",K2622="Household"),"Rental row needs property",""))))))</f>
        <v/>
      </c>
    </row>
    <row r="2623" customFormat="false" ht="15" hidden="false" customHeight="false" outlineLevel="0" collapsed="false">
      <c r="A2623" s="21"/>
      <c r="D2623" s="22"/>
      <c r="I2623" s="23" t="str">
        <f aca="false">IF(E2623="","",IFERROR(INDEX(Categories!$A$2:$A$200,MATCH(E2623,Categories!$B$2:$B$200,0)),"Unknown"))</f>
        <v/>
      </c>
      <c r="J2623" s="24" t="str">
        <f aca="false">IF(A2623="","",DATE(YEAR(A2623),MONTH(A2623),1))</f>
        <v/>
      </c>
      <c r="K2623" s="23" t="str">
        <f aca="false">IF(A2623="","",IF(G2623&lt;&gt;"",G2623,IFERROR(INDEX(Accounts!$D$2:$D$40,MATCH(B2623,Accounts!$A$2:$A$40,0)),"Household")))</f>
        <v/>
      </c>
      <c r="L2623" s="25" t="str">
        <f aca="false">IF(F2623="","",SUMIFS($D$2:$D$3001,$F$2:$F$3001,F2623))</f>
        <v/>
      </c>
      <c r="M2623" s="23" t="str">
        <f aca="false">IF(A2623="","",IF(E2623="","Uncategorized",IF(I2623="Unknown","Unknown category",IF(AND(I2623="Transfer",F2623=""),"Transfer needs ID",IF(AND(F2623&lt;&gt;"",ABS(N(L2623))&gt;0.009),"Unmatched transfer",IF(AND(LEFT(E2623,6)="Rental",K2623="Household"),"Rental row needs property",""))))))</f>
        <v/>
      </c>
    </row>
    <row r="2624" customFormat="false" ht="15" hidden="false" customHeight="false" outlineLevel="0" collapsed="false">
      <c r="A2624" s="21"/>
      <c r="D2624" s="22"/>
      <c r="I2624" s="23" t="str">
        <f aca="false">IF(E2624="","",IFERROR(INDEX(Categories!$A$2:$A$200,MATCH(E2624,Categories!$B$2:$B$200,0)),"Unknown"))</f>
        <v/>
      </c>
      <c r="J2624" s="24" t="str">
        <f aca="false">IF(A2624="","",DATE(YEAR(A2624),MONTH(A2624),1))</f>
        <v/>
      </c>
      <c r="K2624" s="23" t="str">
        <f aca="false">IF(A2624="","",IF(G2624&lt;&gt;"",G2624,IFERROR(INDEX(Accounts!$D$2:$D$40,MATCH(B2624,Accounts!$A$2:$A$40,0)),"Household")))</f>
        <v/>
      </c>
      <c r="L2624" s="25" t="str">
        <f aca="false">IF(F2624="","",SUMIFS($D$2:$D$3001,$F$2:$F$3001,F2624))</f>
        <v/>
      </c>
      <c r="M2624" s="23" t="str">
        <f aca="false">IF(A2624="","",IF(E2624="","Uncategorized",IF(I2624="Unknown","Unknown category",IF(AND(I2624="Transfer",F2624=""),"Transfer needs ID",IF(AND(F2624&lt;&gt;"",ABS(N(L2624))&gt;0.009),"Unmatched transfer",IF(AND(LEFT(E2624,6)="Rental",K2624="Household"),"Rental row needs property",""))))))</f>
        <v/>
      </c>
    </row>
    <row r="2625" customFormat="false" ht="15" hidden="false" customHeight="false" outlineLevel="0" collapsed="false">
      <c r="A2625" s="21"/>
      <c r="D2625" s="22"/>
      <c r="I2625" s="23" t="str">
        <f aca="false">IF(E2625="","",IFERROR(INDEX(Categories!$A$2:$A$200,MATCH(E2625,Categories!$B$2:$B$200,0)),"Unknown"))</f>
        <v/>
      </c>
      <c r="J2625" s="24" t="str">
        <f aca="false">IF(A2625="","",DATE(YEAR(A2625),MONTH(A2625),1))</f>
        <v/>
      </c>
      <c r="K2625" s="23" t="str">
        <f aca="false">IF(A2625="","",IF(G2625&lt;&gt;"",G2625,IFERROR(INDEX(Accounts!$D$2:$D$40,MATCH(B2625,Accounts!$A$2:$A$40,0)),"Household")))</f>
        <v/>
      </c>
      <c r="L2625" s="25" t="str">
        <f aca="false">IF(F2625="","",SUMIFS($D$2:$D$3001,$F$2:$F$3001,F2625))</f>
        <v/>
      </c>
      <c r="M2625" s="23" t="str">
        <f aca="false">IF(A2625="","",IF(E2625="","Uncategorized",IF(I2625="Unknown","Unknown category",IF(AND(I2625="Transfer",F2625=""),"Transfer needs ID",IF(AND(F2625&lt;&gt;"",ABS(N(L2625))&gt;0.009),"Unmatched transfer",IF(AND(LEFT(E2625,6)="Rental",K2625="Household"),"Rental row needs property",""))))))</f>
        <v/>
      </c>
    </row>
    <row r="2626" customFormat="false" ht="15" hidden="false" customHeight="false" outlineLevel="0" collapsed="false">
      <c r="A2626" s="21"/>
      <c r="D2626" s="22"/>
      <c r="I2626" s="23" t="str">
        <f aca="false">IF(E2626="","",IFERROR(INDEX(Categories!$A$2:$A$200,MATCH(E2626,Categories!$B$2:$B$200,0)),"Unknown"))</f>
        <v/>
      </c>
      <c r="J2626" s="24" t="str">
        <f aca="false">IF(A2626="","",DATE(YEAR(A2626),MONTH(A2626),1))</f>
        <v/>
      </c>
      <c r="K2626" s="23" t="str">
        <f aca="false">IF(A2626="","",IF(G2626&lt;&gt;"",G2626,IFERROR(INDEX(Accounts!$D$2:$D$40,MATCH(B2626,Accounts!$A$2:$A$40,0)),"Household")))</f>
        <v/>
      </c>
      <c r="L2626" s="25" t="str">
        <f aca="false">IF(F2626="","",SUMIFS($D$2:$D$3001,$F$2:$F$3001,F2626))</f>
        <v/>
      </c>
      <c r="M2626" s="23" t="str">
        <f aca="false">IF(A2626="","",IF(E2626="","Uncategorized",IF(I2626="Unknown","Unknown category",IF(AND(I2626="Transfer",F2626=""),"Transfer needs ID",IF(AND(F2626&lt;&gt;"",ABS(N(L2626))&gt;0.009),"Unmatched transfer",IF(AND(LEFT(E2626,6)="Rental",K2626="Household"),"Rental row needs property",""))))))</f>
        <v/>
      </c>
    </row>
    <row r="2627" customFormat="false" ht="15" hidden="false" customHeight="false" outlineLevel="0" collapsed="false">
      <c r="A2627" s="21"/>
      <c r="D2627" s="22"/>
      <c r="I2627" s="23" t="str">
        <f aca="false">IF(E2627="","",IFERROR(INDEX(Categories!$A$2:$A$200,MATCH(E2627,Categories!$B$2:$B$200,0)),"Unknown"))</f>
        <v/>
      </c>
      <c r="J2627" s="24" t="str">
        <f aca="false">IF(A2627="","",DATE(YEAR(A2627),MONTH(A2627),1))</f>
        <v/>
      </c>
      <c r="K2627" s="23" t="str">
        <f aca="false">IF(A2627="","",IF(G2627&lt;&gt;"",G2627,IFERROR(INDEX(Accounts!$D$2:$D$40,MATCH(B2627,Accounts!$A$2:$A$40,0)),"Household")))</f>
        <v/>
      </c>
      <c r="L2627" s="25" t="str">
        <f aca="false">IF(F2627="","",SUMIFS($D$2:$D$3001,$F$2:$F$3001,F2627))</f>
        <v/>
      </c>
      <c r="M2627" s="23" t="str">
        <f aca="false">IF(A2627="","",IF(E2627="","Uncategorized",IF(I2627="Unknown","Unknown category",IF(AND(I2627="Transfer",F2627=""),"Transfer needs ID",IF(AND(F2627&lt;&gt;"",ABS(N(L2627))&gt;0.009),"Unmatched transfer",IF(AND(LEFT(E2627,6)="Rental",K2627="Household"),"Rental row needs property",""))))))</f>
        <v/>
      </c>
    </row>
    <row r="2628" customFormat="false" ht="15" hidden="false" customHeight="false" outlineLevel="0" collapsed="false">
      <c r="A2628" s="21"/>
      <c r="D2628" s="22"/>
      <c r="I2628" s="23" t="str">
        <f aca="false">IF(E2628="","",IFERROR(INDEX(Categories!$A$2:$A$200,MATCH(E2628,Categories!$B$2:$B$200,0)),"Unknown"))</f>
        <v/>
      </c>
      <c r="J2628" s="24" t="str">
        <f aca="false">IF(A2628="","",DATE(YEAR(A2628),MONTH(A2628),1))</f>
        <v/>
      </c>
      <c r="K2628" s="23" t="str">
        <f aca="false">IF(A2628="","",IF(G2628&lt;&gt;"",G2628,IFERROR(INDEX(Accounts!$D$2:$D$40,MATCH(B2628,Accounts!$A$2:$A$40,0)),"Household")))</f>
        <v/>
      </c>
      <c r="L2628" s="25" t="str">
        <f aca="false">IF(F2628="","",SUMIFS($D$2:$D$3001,$F$2:$F$3001,F2628))</f>
        <v/>
      </c>
      <c r="M2628" s="23" t="str">
        <f aca="false">IF(A2628="","",IF(E2628="","Uncategorized",IF(I2628="Unknown","Unknown category",IF(AND(I2628="Transfer",F2628=""),"Transfer needs ID",IF(AND(F2628&lt;&gt;"",ABS(N(L2628))&gt;0.009),"Unmatched transfer",IF(AND(LEFT(E2628,6)="Rental",K2628="Household"),"Rental row needs property",""))))))</f>
        <v/>
      </c>
    </row>
    <row r="2629" customFormat="false" ht="15" hidden="false" customHeight="false" outlineLevel="0" collapsed="false">
      <c r="A2629" s="21"/>
      <c r="D2629" s="22"/>
      <c r="I2629" s="23" t="str">
        <f aca="false">IF(E2629="","",IFERROR(INDEX(Categories!$A$2:$A$200,MATCH(E2629,Categories!$B$2:$B$200,0)),"Unknown"))</f>
        <v/>
      </c>
      <c r="J2629" s="24" t="str">
        <f aca="false">IF(A2629="","",DATE(YEAR(A2629),MONTH(A2629),1))</f>
        <v/>
      </c>
      <c r="K2629" s="23" t="str">
        <f aca="false">IF(A2629="","",IF(G2629&lt;&gt;"",G2629,IFERROR(INDEX(Accounts!$D$2:$D$40,MATCH(B2629,Accounts!$A$2:$A$40,0)),"Household")))</f>
        <v/>
      </c>
      <c r="L2629" s="25" t="str">
        <f aca="false">IF(F2629="","",SUMIFS($D$2:$D$3001,$F$2:$F$3001,F2629))</f>
        <v/>
      </c>
      <c r="M2629" s="23" t="str">
        <f aca="false">IF(A2629="","",IF(E2629="","Uncategorized",IF(I2629="Unknown","Unknown category",IF(AND(I2629="Transfer",F2629=""),"Transfer needs ID",IF(AND(F2629&lt;&gt;"",ABS(N(L2629))&gt;0.009),"Unmatched transfer",IF(AND(LEFT(E2629,6)="Rental",K2629="Household"),"Rental row needs property",""))))))</f>
        <v/>
      </c>
    </row>
    <row r="2630" customFormat="false" ht="15" hidden="false" customHeight="false" outlineLevel="0" collapsed="false">
      <c r="A2630" s="21"/>
      <c r="D2630" s="22"/>
      <c r="I2630" s="23" t="str">
        <f aca="false">IF(E2630="","",IFERROR(INDEX(Categories!$A$2:$A$200,MATCH(E2630,Categories!$B$2:$B$200,0)),"Unknown"))</f>
        <v/>
      </c>
      <c r="J2630" s="24" t="str">
        <f aca="false">IF(A2630="","",DATE(YEAR(A2630),MONTH(A2630),1))</f>
        <v/>
      </c>
      <c r="K2630" s="23" t="str">
        <f aca="false">IF(A2630="","",IF(G2630&lt;&gt;"",G2630,IFERROR(INDEX(Accounts!$D$2:$D$40,MATCH(B2630,Accounts!$A$2:$A$40,0)),"Household")))</f>
        <v/>
      </c>
      <c r="L2630" s="25" t="str">
        <f aca="false">IF(F2630="","",SUMIFS($D$2:$D$3001,$F$2:$F$3001,F2630))</f>
        <v/>
      </c>
      <c r="M2630" s="23" t="str">
        <f aca="false">IF(A2630="","",IF(E2630="","Uncategorized",IF(I2630="Unknown","Unknown category",IF(AND(I2630="Transfer",F2630=""),"Transfer needs ID",IF(AND(F2630&lt;&gt;"",ABS(N(L2630))&gt;0.009),"Unmatched transfer",IF(AND(LEFT(E2630,6)="Rental",K2630="Household"),"Rental row needs property",""))))))</f>
        <v/>
      </c>
    </row>
    <row r="2631" customFormat="false" ht="15" hidden="false" customHeight="false" outlineLevel="0" collapsed="false">
      <c r="A2631" s="21"/>
      <c r="D2631" s="22"/>
      <c r="I2631" s="23" t="str">
        <f aca="false">IF(E2631="","",IFERROR(INDEX(Categories!$A$2:$A$200,MATCH(E2631,Categories!$B$2:$B$200,0)),"Unknown"))</f>
        <v/>
      </c>
      <c r="J2631" s="24" t="str">
        <f aca="false">IF(A2631="","",DATE(YEAR(A2631),MONTH(A2631),1))</f>
        <v/>
      </c>
      <c r="K2631" s="23" t="str">
        <f aca="false">IF(A2631="","",IF(G2631&lt;&gt;"",G2631,IFERROR(INDEX(Accounts!$D$2:$D$40,MATCH(B2631,Accounts!$A$2:$A$40,0)),"Household")))</f>
        <v/>
      </c>
      <c r="L2631" s="25" t="str">
        <f aca="false">IF(F2631="","",SUMIFS($D$2:$D$3001,$F$2:$F$3001,F2631))</f>
        <v/>
      </c>
      <c r="M2631" s="23" t="str">
        <f aca="false">IF(A2631="","",IF(E2631="","Uncategorized",IF(I2631="Unknown","Unknown category",IF(AND(I2631="Transfer",F2631=""),"Transfer needs ID",IF(AND(F2631&lt;&gt;"",ABS(N(L2631))&gt;0.009),"Unmatched transfer",IF(AND(LEFT(E2631,6)="Rental",K2631="Household"),"Rental row needs property",""))))))</f>
        <v/>
      </c>
    </row>
    <row r="2632" customFormat="false" ht="15" hidden="false" customHeight="false" outlineLevel="0" collapsed="false">
      <c r="A2632" s="21"/>
      <c r="D2632" s="22"/>
      <c r="I2632" s="23" t="str">
        <f aca="false">IF(E2632="","",IFERROR(INDEX(Categories!$A$2:$A$200,MATCH(E2632,Categories!$B$2:$B$200,0)),"Unknown"))</f>
        <v/>
      </c>
      <c r="J2632" s="24" t="str">
        <f aca="false">IF(A2632="","",DATE(YEAR(A2632),MONTH(A2632),1))</f>
        <v/>
      </c>
      <c r="K2632" s="23" t="str">
        <f aca="false">IF(A2632="","",IF(G2632&lt;&gt;"",G2632,IFERROR(INDEX(Accounts!$D$2:$D$40,MATCH(B2632,Accounts!$A$2:$A$40,0)),"Household")))</f>
        <v/>
      </c>
      <c r="L2632" s="25" t="str">
        <f aca="false">IF(F2632="","",SUMIFS($D$2:$D$3001,$F$2:$F$3001,F2632))</f>
        <v/>
      </c>
      <c r="M2632" s="23" t="str">
        <f aca="false">IF(A2632="","",IF(E2632="","Uncategorized",IF(I2632="Unknown","Unknown category",IF(AND(I2632="Transfer",F2632=""),"Transfer needs ID",IF(AND(F2632&lt;&gt;"",ABS(N(L2632))&gt;0.009),"Unmatched transfer",IF(AND(LEFT(E2632,6)="Rental",K2632="Household"),"Rental row needs property",""))))))</f>
        <v/>
      </c>
    </row>
    <row r="2633" customFormat="false" ht="15" hidden="false" customHeight="false" outlineLevel="0" collapsed="false">
      <c r="A2633" s="21"/>
      <c r="D2633" s="22"/>
      <c r="I2633" s="23" t="str">
        <f aca="false">IF(E2633="","",IFERROR(INDEX(Categories!$A$2:$A$200,MATCH(E2633,Categories!$B$2:$B$200,0)),"Unknown"))</f>
        <v/>
      </c>
      <c r="J2633" s="24" t="str">
        <f aca="false">IF(A2633="","",DATE(YEAR(A2633),MONTH(A2633),1))</f>
        <v/>
      </c>
      <c r="K2633" s="23" t="str">
        <f aca="false">IF(A2633="","",IF(G2633&lt;&gt;"",G2633,IFERROR(INDEX(Accounts!$D$2:$D$40,MATCH(B2633,Accounts!$A$2:$A$40,0)),"Household")))</f>
        <v/>
      </c>
      <c r="L2633" s="25" t="str">
        <f aca="false">IF(F2633="","",SUMIFS($D$2:$D$3001,$F$2:$F$3001,F2633))</f>
        <v/>
      </c>
      <c r="M2633" s="23" t="str">
        <f aca="false">IF(A2633="","",IF(E2633="","Uncategorized",IF(I2633="Unknown","Unknown category",IF(AND(I2633="Transfer",F2633=""),"Transfer needs ID",IF(AND(F2633&lt;&gt;"",ABS(N(L2633))&gt;0.009),"Unmatched transfer",IF(AND(LEFT(E2633,6)="Rental",K2633="Household"),"Rental row needs property",""))))))</f>
        <v/>
      </c>
    </row>
    <row r="2634" customFormat="false" ht="15" hidden="false" customHeight="false" outlineLevel="0" collapsed="false">
      <c r="A2634" s="21"/>
      <c r="D2634" s="22"/>
      <c r="I2634" s="23" t="str">
        <f aca="false">IF(E2634="","",IFERROR(INDEX(Categories!$A$2:$A$200,MATCH(E2634,Categories!$B$2:$B$200,0)),"Unknown"))</f>
        <v/>
      </c>
      <c r="J2634" s="24" t="str">
        <f aca="false">IF(A2634="","",DATE(YEAR(A2634),MONTH(A2634),1))</f>
        <v/>
      </c>
      <c r="K2634" s="23" t="str">
        <f aca="false">IF(A2634="","",IF(G2634&lt;&gt;"",G2634,IFERROR(INDEX(Accounts!$D$2:$D$40,MATCH(B2634,Accounts!$A$2:$A$40,0)),"Household")))</f>
        <v/>
      </c>
      <c r="L2634" s="25" t="str">
        <f aca="false">IF(F2634="","",SUMIFS($D$2:$D$3001,$F$2:$F$3001,F2634))</f>
        <v/>
      </c>
      <c r="M2634" s="23" t="str">
        <f aca="false">IF(A2634="","",IF(E2634="","Uncategorized",IF(I2634="Unknown","Unknown category",IF(AND(I2634="Transfer",F2634=""),"Transfer needs ID",IF(AND(F2634&lt;&gt;"",ABS(N(L2634))&gt;0.009),"Unmatched transfer",IF(AND(LEFT(E2634,6)="Rental",K2634="Household"),"Rental row needs property",""))))))</f>
        <v/>
      </c>
    </row>
    <row r="2635" customFormat="false" ht="15" hidden="false" customHeight="false" outlineLevel="0" collapsed="false">
      <c r="A2635" s="21"/>
      <c r="D2635" s="22"/>
      <c r="I2635" s="23" t="str">
        <f aca="false">IF(E2635="","",IFERROR(INDEX(Categories!$A$2:$A$200,MATCH(E2635,Categories!$B$2:$B$200,0)),"Unknown"))</f>
        <v/>
      </c>
      <c r="J2635" s="24" t="str">
        <f aca="false">IF(A2635="","",DATE(YEAR(A2635),MONTH(A2635),1))</f>
        <v/>
      </c>
      <c r="K2635" s="23" t="str">
        <f aca="false">IF(A2635="","",IF(G2635&lt;&gt;"",G2635,IFERROR(INDEX(Accounts!$D$2:$D$40,MATCH(B2635,Accounts!$A$2:$A$40,0)),"Household")))</f>
        <v/>
      </c>
      <c r="L2635" s="25" t="str">
        <f aca="false">IF(F2635="","",SUMIFS($D$2:$D$3001,$F$2:$F$3001,F2635))</f>
        <v/>
      </c>
      <c r="M2635" s="23" t="str">
        <f aca="false">IF(A2635="","",IF(E2635="","Uncategorized",IF(I2635="Unknown","Unknown category",IF(AND(I2635="Transfer",F2635=""),"Transfer needs ID",IF(AND(F2635&lt;&gt;"",ABS(N(L2635))&gt;0.009),"Unmatched transfer",IF(AND(LEFT(E2635,6)="Rental",K2635="Household"),"Rental row needs property",""))))))</f>
        <v/>
      </c>
    </row>
    <row r="2636" customFormat="false" ht="15" hidden="false" customHeight="false" outlineLevel="0" collapsed="false">
      <c r="A2636" s="21"/>
      <c r="D2636" s="22"/>
      <c r="I2636" s="23" t="str">
        <f aca="false">IF(E2636="","",IFERROR(INDEX(Categories!$A$2:$A$200,MATCH(E2636,Categories!$B$2:$B$200,0)),"Unknown"))</f>
        <v/>
      </c>
      <c r="J2636" s="24" t="str">
        <f aca="false">IF(A2636="","",DATE(YEAR(A2636),MONTH(A2636),1))</f>
        <v/>
      </c>
      <c r="K2636" s="23" t="str">
        <f aca="false">IF(A2636="","",IF(G2636&lt;&gt;"",G2636,IFERROR(INDEX(Accounts!$D$2:$D$40,MATCH(B2636,Accounts!$A$2:$A$40,0)),"Household")))</f>
        <v/>
      </c>
      <c r="L2636" s="25" t="str">
        <f aca="false">IF(F2636="","",SUMIFS($D$2:$D$3001,$F$2:$F$3001,F2636))</f>
        <v/>
      </c>
      <c r="M2636" s="23" t="str">
        <f aca="false">IF(A2636="","",IF(E2636="","Uncategorized",IF(I2636="Unknown","Unknown category",IF(AND(I2636="Transfer",F2636=""),"Transfer needs ID",IF(AND(F2636&lt;&gt;"",ABS(N(L2636))&gt;0.009),"Unmatched transfer",IF(AND(LEFT(E2636,6)="Rental",K2636="Household"),"Rental row needs property",""))))))</f>
        <v/>
      </c>
    </row>
    <row r="2637" customFormat="false" ht="15" hidden="false" customHeight="false" outlineLevel="0" collapsed="false">
      <c r="A2637" s="21"/>
      <c r="D2637" s="22"/>
      <c r="I2637" s="23" t="str">
        <f aca="false">IF(E2637="","",IFERROR(INDEX(Categories!$A$2:$A$200,MATCH(E2637,Categories!$B$2:$B$200,0)),"Unknown"))</f>
        <v/>
      </c>
      <c r="J2637" s="24" t="str">
        <f aca="false">IF(A2637="","",DATE(YEAR(A2637),MONTH(A2637),1))</f>
        <v/>
      </c>
      <c r="K2637" s="23" t="str">
        <f aca="false">IF(A2637="","",IF(G2637&lt;&gt;"",G2637,IFERROR(INDEX(Accounts!$D$2:$D$40,MATCH(B2637,Accounts!$A$2:$A$40,0)),"Household")))</f>
        <v/>
      </c>
      <c r="L2637" s="25" t="str">
        <f aca="false">IF(F2637="","",SUMIFS($D$2:$D$3001,$F$2:$F$3001,F2637))</f>
        <v/>
      </c>
      <c r="M2637" s="23" t="str">
        <f aca="false">IF(A2637="","",IF(E2637="","Uncategorized",IF(I2637="Unknown","Unknown category",IF(AND(I2637="Transfer",F2637=""),"Transfer needs ID",IF(AND(F2637&lt;&gt;"",ABS(N(L2637))&gt;0.009),"Unmatched transfer",IF(AND(LEFT(E2637,6)="Rental",K2637="Household"),"Rental row needs property",""))))))</f>
        <v/>
      </c>
    </row>
    <row r="2638" customFormat="false" ht="15" hidden="false" customHeight="false" outlineLevel="0" collapsed="false">
      <c r="A2638" s="21"/>
      <c r="D2638" s="22"/>
      <c r="I2638" s="23" t="str">
        <f aca="false">IF(E2638="","",IFERROR(INDEX(Categories!$A$2:$A$200,MATCH(E2638,Categories!$B$2:$B$200,0)),"Unknown"))</f>
        <v/>
      </c>
      <c r="J2638" s="24" t="str">
        <f aca="false">IF(A2638="","",DATE(YEAR(A2638),MONTH(A2638),1))</f>
        <v/>
      </c>
      <c r="K2638" s="23" t="str">
        <f aca="false">IF(A2638="","",IF(G2638&lt;&gt;"",G2638,IFERROR(INDEX(Accounts!$D$2:$D$40,MATCH(B2638,Accounts!$A$2:$A$40,0)),"Household")))</f>
        <v/>
      </c>
      <c r="L2638" s="25" t="str">
        <f aca="false">IF(F2638="","",SUMIFS($D$2:$D$3001,$F$2:$F$3001,F2638))</f>
        <v/>
      </c>
      <c r="M2638" s="23" t="str">
        <f aca="false">IF(A2638="","",IF(E2638="","Uncategorized",IF(I2638="Unknown","Unknown category",IF(AND(I2638="Transfer",F2638=""),"Transfer needs ID",IF(AND(F2638&lt;&gt;"",ABS(N(L2638))&gt;0.009),"Unmatched transfer",IF(AND(LEFT(E2638,6)="Rental",K2638="Household"),"Rental row needs property",""))))))</f>
        <v/>
      </c>
    </row>
    <row r="2639" customFormat="false" ht="15" hidden="false" customHeight="false" outlineLevel="0" collapsed="false">
      <c r="A2639" s="21"/>
      <c r="D2639" s="22"/>
      <c r="I2639" s="23" t="str">
        <f aca="false">IF(E2639="","",IFERROR(INDEX(Categories!$A$2:$A$200,MATCH(E2639,Categories!$B$2:$B$200,0)),"Unknown"))</f>
        <v/>
      </c>
      <c r="J2639" s="24" t="str">
        <f aca="false">IF(A2639="","",DATE(YEAR(A2639),MONTH(A2639),1))</f>
        <v/>
      </c>
      <c r="K2639" s="23" t="str">
        <f aca="false">IF(A2639="","",IF(G2639&lt;&gt;"",G2639,IFERROR(INDEX(Accounts!$D$2:$D$40,MATCH(B2639,Accounts!$A$2:$A$40,0)),"Household")))</f>
        <v/>
      </c>
      <c r="L2639" s="25" t="str">
        <f aca="false">IF(F2639="","",SUMIFS($D$2:$D$3001,$F$2:$F$3001,F2639))</f>
        <v/>
      </c>
      <c r="M2639" s="23" t="str">
        <f aca="false">IF(A2639="","",IF(E2639="","Uncategorized",IF(I2639="Unknown","Unknown category",IF(AND(I2639="Transfer",F2639=""),"Transfer needs ID",IF(AND(F2639&lt;&gt;"",ABS(N(L2639))&gt;0.009),"Unmatched transfer",IF(AND(LEFT(E2639,6)="Rental",K2639="Household"),"Rental row needs property",""))))))</f>
        <v/>
      </c>
    </row>
    <row r="2640" customFormat="false" ht="15" hidden="false" customHeight="false" outlineLevel="0" collapsed="false">
      <c r="A2640" s="21"/>
      <c r="D2640" s="22"/>
      <c r="I2640" s="23" t="str">
        <f aca="false">IF(E2640="","",IFERROR(INDEX(Categories!$A$2:$A$200,MATCH(E2640,Categories!$B$2:$B$200,0)),"Unknown"))</f>
        <v/>
      </c>
      <c r="J2640" s="24" t="str">
        <f aca="false">IF(A2640="","",DATE(YEAR(A2640),MONTH(A2640),1))</f>
        <v/>
      </c>
      <c r="K2640" s="23" t="str">
        <f aca="false">IF(A2640="","",IF(G2640&lt;&gt;"",G2640,IFERROR(INDEX(Accounts!$D$2:$D$40,MATCH(B2640,Accounts!$A$2:$A$40,0)),"Household")))</f>
        <v/>
      </c>
      <c r="L2640" s="25" t="str">
        <f aca="false">IF(F2640="","",SUMIFS($D$2:$D$3001,$F$2:$F$3001,F2640))</f>
        <v/>
      </c>
      <c r="M2640" s="23" t="str">
        <f aca="false">IF(A2640="","",IF(E2640="","Uncategorized",IF(I2640="Unknown","Unknown category",IF(AND(I2640="Transfer",F2640=""),"Transfer needs ID",IF(AND(F2640&lt;&gt;"",ABS(N(L2640))&gt;0.009),"Unmatched transfer",IF(AND(LEFT(E2640,6)="Rental",K2640="Household"),"Rental row needs property",""))))))</f>
        <v/>
      </c>
    </row>
    <row r="2641" customFormat="false" ht="15" hidden="false" customHeight="false" outlineLevel="0" collapsed="false">
      <c r="A2641" s="21"/>
      <c r="D2641" s="22"/>
      <c r="I2641" s="23" t="str">
        <f aca="false">IF(E2641="","",IFERROR(INDEX(Categories!$A$2:$A$200,MATCH(E2641,Categories!$B$2:$B$200,0)),"Unknown"))</f>
        <v/>
      </c>
      <c r="J2641" s="24" t="str">
        <f aca="false">IF(A2641="","",DATE(YEAR(A2641),MONTH(A2641),1))</f>
        <v/>
      </c>
      <c r="K2641" s="23" t="str">
        <f aca="false">IF(A2641="","",IF(G2641&lt;&gt;"",G2641,IFERROR(INDEX(Accounts!$D$2:$D$40,MATCH(B2641,Accounts!$A$2:$A$40,0)),"Household")))</f>
        <v/>
      </c>
      <c r="L2641" s="25" t="str">
        <f aca="false">IF(F2641="","",SUMIFS($D$2:$D$3001,$F$2:$F$3001,F2641))</f>
        <v/>
      </c>
      <c r="M2641" s="23" t="str">
        <f aca="false">IF(A2641="","",IF(E2641="","Uncategorized",IF(I2641="Unknown","Unknown category",IF(AND(I2641="Transfer",F2641=""),"Transfer needs ID",IF(AND(F2641&lt;&gt;"",ABS(N(L2641))&gt;0.009),"Unmatched transfer",IF(AND(LEFT(E2641,6)="Rental",K2641="Household"),"Rental row needs property",""))))))</f>
        <v/>
      </c>
    </row>
    <row r="2642" customFormat="false" ht="15" hidden="false" customHeight="false" outlineLevel="0" collapsed="false">
      <c r="A2642" s="21"/>
      <c r="D2642" s="22"/>
      <c r="I2642" s="23" t="str">
        <f aca="false">IF(E2642="","",IFERROR(INDEX(Categories!$A$2:$A$200,MATCH(E2642,Categories!$B$2:$B$200,0)),"Unknown"))</f>
        <v/>
      </c>
      <c r="J2642" s="24" t="str">
        <f aca="false">IF(A2642="","",DATE(YEAR(A2642),MONTH(A2642),1))</f>
        <v/>
      </c>
      <c r="K2642" s="23" t="str">
        <f aca="false">IF(A2642="","",IF(G2642&lt;&gt;"",G2642,IFERROR(INDEX(Accounts!$D$2:$D$40,MATCH(B2642,Accounts!$A$2:$A$40,0)),"Household")))</f>
        <v/>
      </c>
      <c r="L2642" s="25" t="str">
        <f aca="false">IF(F2642="","",SUMIFS($D$2:$D$3001,$F$2:$F$3001,F2642))</f>
        <v/>
      </c>
      <c r="M2642" s="23" t="str">
        <f aca="false">IF(A2642="","",IF(E2642="","Uncategorized",IF(I2642="Unknown","Unknown category",IF(AND(I2642="Transfer",F2642=""),"Transfer needs ID",IF(AND(F2642&lt;&gt;"",ABS(N(L2642))&gt;0.009),"Unmatched transfer",IF(AND(LEFT(E2642,6)="Rental",K2642="Household"),"Rental row needs property",""))))))</f>
        <v/>
      </c>
    </row>
    <row r="2643" customFormat="false" ht="15" hidden="false" customHeight="false" outlineLevel="0" collapsed="false">
      <c r="A2643" s="21"/>
      <c r="D2643" s="22"/>
      <c r="I2643" s="23" t="str">
        <f aca="false">IF(E2643="","",IFERROR(INDEX(Categories!$A$2:$A$200,MATCH(E2643,Categories!$B$2:$B$200,0)),"Unknown"))</f>
        <v/>
      </c>
      <c r="J2643" s="24" t="str">
        <f aca="false">IF(A2643="","",DATE(YEAR(A2643),MONTH(A2643),1))</f>
        <v/>
      </c>
      <c r="K2643" s="23" t="str">
        <f aca="false">IF(A2643="","",IF(G2643&lt;&gt;"",G2643,IFERROR(INDEX(Accounts!$D$2:$D$40,MATCH(B2643,Accounts!$A$2:$A$40,0)),"Household")))</f>
        <v/>
      </c>
      <c r="L2643" s="25" t="str">
        <f aca="false">IF(F2643="","",SUMIFS($D$2:$D$3001,$F$2:$F$3001,F2643))</f>
        <v/>
      </c>
      <c r="M2643" s="23" t="str">
        <f aca="false">IF(A2643="","",IF(E2643="","Uncategorized",IF(I2643="Unknown","Unknown category",IF(AND(I2643="Transfer",F2643=""),"Transfer needs ID",IF(AND(F2643&lt;&gt;"",ABS(N(L2643))&gt;0.009),"Unmatched transfer",IF(AND(LEFT(E2643,6)="Rental",K2643="Household"),"Rental row needs property",""))))))</f>
        <v/>
      </c>
    </row>
    <row r="2644" customFormat="false" ht="15" hidden="false" customHeight="false" outlineLevel="0" collapsed="false">
      <c r="A2644" s="21"/>
      <c r="D2644" s="22"/>
      <c r="I2644" s="23" t="str">
        <f aca="false">IF(E2644="","",IFERROR(INDEX(Categories!$A$2:$A$200,MATCH(E2644,Categories!$B$2:$B$200,0)),"Unknown"))</f>
        <v/>
      </c>
      <c r="J2644" s="24" t="str">
        <f aca="false">IF(A2644="","",DATE(YEAR(A2644),MONTH(A2644),1))</f>
        <v/>
      </c>
      <c r="K2644" s="23" t="str">
        <f aca="false">IF(A2644="","",IF(G2644&lt;&gt;"",G2644,IFERROR(INDEX(Accounts!$D$2:$D$40,MATCH(B2644,Accounts!$A$2:$A$40,0)),"Household")))</f>
        <v/>
      </c>
      <c r="L2644" s="25" t="str">
        <f aca="false">IF(F2644="","",SUMIFS($D$2:$D$3001,$F$2:$F$3001,F2644))</f>
        <v/>
      </c>
      <c r="M2644" s="23" t="str">
        <f aca="false">IF(A2644="","",IF(E2644="","Uncategorized",IF(I2644="Unknown","Unknown category",IF(AND(I2644="Transfer",F2644=""),"Transfer needs ID",IF(AND(F2644&lt;&gt;"",ABS(N(L2644))&gt;0.009),"Unmatched transfer",IF(AND(LEFT(E2644,6)="Rental",K2644="Household"),"Rental row needs property",""))))))</f>
        <v/>
      </c>
    </row>
    <row r="2645" customFormat="false" ht="15" hidden="false" customHeight="false" outlineLevel="0" collapsed="false">
      <c r="A2645" s="21"/>
      <c r="D2645" s="22"/>
      <c r="I2645" s="23" t="str">
        <f aca="false">IF(E2645="","",IFERROR(INDEX(Categories!$A$2:$A$200,MATCH(E2645,Categories!$B$2:$B$200,0)),"Unknown"))</f>
        <v/>
      </c>
      <c r="J2645" s="24" t="str">
        <f aca="false">IF(A2645="","",DATE(YEAR(A2645),MONTH(A2645),1))</f>
        <v/>
      </c>
      <c r="K2645" s="23" t="str">
        <f aca="false">IF(A2645="","",IF(G2645&lt;&gt;"",G2645,IFERROR(INDEX(Accounts!$D$2:$D$40,MATCH(B2645,Accounts!$A$2:$A$40,0)),"Household")))</f>
        <v/>
      </c>
      <c r="L2645" s="25" t="str">
        <f aca="false">IF(F2645="","",SUMIFS($D$2:$D$3001,$F$2:$F$3001,F2645))</f>
        <v/>
      </c>
      <c r="M2645" s="23" t="str">
        <f aca="false">IF(A2645="","",IF(E2645="","Uncategorized",IF(I2645="Unknown","Unknown category",IF(AND(I2645="Transfer",F2645=""),"Transfer needs ID",IF(AND(F2645&lt;&gt;"",ABS(N(L2645))&gt;0.009),"Unmatched transfer",IF(AND(LEFT(E2645,6)="Rental",K2645="Household"),"Rental row needs property",""))))))</f>
        <v/>
      </c>
    </row>
    <row r="2646" customFormat="false" ht="15" hidden="false" customHeight="false" outlineLevel="0" collapsed="false">
      <c r="A2646" s="21"/>
      <c r="D2646" s="22"/>
      <c r="I2646" s="23" t="str">
        <f aca="false">IF(E2646="","",IFERROR(INDEX(Categories!$A$2:$A$200,MATCH(E2646,Categories!$B$2:$B$200,0)),"Unknown"))</f>
        <v/>
      </c>
      <c r="J2646" s="24" t="str">
        <f aca="false">IF(A2646="","",DATE(YEAR(A2646),MONTH(A2646),1))</f>
        <v/>
      </c>
      <c r="K2646" s="23" t="str">
        <f aca="false">IF(A2646="","",IF(G2646&lt;&gt;"",G2646,IFERROR(INDEX(Accounts!$D$2:$D$40,MATCH(B2646,Accounts!$A$2:$A$40,0)),"Household")))</f>
        <v/>
      </c>
      <c r="L2646" s="25" t="str">
        <f aca="false">IF(F2646="","",SUMIFS($D$2:$D$3001,$F$2:$F$3001,F2646))</f>
        <v/>
      </c>
      <c r="M2646" s="23" t="str">
        <f aca="false">IF(A2646="","",IF(E2646="","Uncategorized",IF(I2646="Unknown","Unknown category",IF(AND(I2646="Transfer",F2646=""),"Transfer needs ID",IF(AND(F2646&lt;&gt;"",ABS(N(L2646))&gt;0.009),"Unmatched transfer",IF(AND(LEFT(E2646,6)="Rental",K2646="Household"),"Rental row needs property",""))))))</f>
        <v/>
      </c>
    </row>
    <row r="2647" customFormat="false" ht="15" hidden="false" customHeight="false" outlineLevel="0" collapsed="false">
      <c r="A2647" s="21"/>
      <c r="D2647" s="22"/>
      <c r="I2647" s="23" t="str">
        <f aca="false">IF(E2647="","",IFERROR(INDEX(Categories!$A$2:$A$200,MATCH(E2647,Categories!$B$2:$B$200,0)),"Unknown"))</f>
        <v/>
      </c>
      <c r="J2647" s="24" t="str">
        <f aca="false">IF(A2647="","",DATE(YEAR(A2647),MONTH(A2647),1))</f>
        <v/>
      </c>
      <c r="K2647" s="23" t="str">
        <f aca="false">IF(A2647="","",IF(G2647&lt;&gt;"",G2647,IFERROR(INDEX(Accounts!$D$2:$D$40,MATCH(B2647,Accounts!$A$2:$A$40,0)),"Household")))</f>
        <v/>
      </c>
      <c r="L2647" s="25" t="str">
        <f aca="false">IF(F2647="","",SUMIFS($D$2:$D$3001,$F$2:$F$3001,F2647))</f>
        <v/>
      </c>
      <c r="M2647" s="23" t="str">
        <f aca="false">IF(A2647="","",IF(E2647="","Uncategorized",IF(I2647="Unknown","Unknown category",IF(AND(I2647="Transfer",F2647=""),"Transfer needs ID",IF(AND(F2647&lt;&gt;"",ABS(N(L2647))&gt;0.009),"Unmatched transfer",IF(AND(LEFT(E2647,6)="Rental",K2647="Household"),"Rental row needs property",""))))))</f>
        <v/>
      </c>
    </row>
    <row r="2648" customFormat="false" ht="15" hidden="false" customHeight="false" outlineLevel="0" collapsed="false">
      <c r="A2648" s="21"/>
      <c r="D2648" s="22"/>
      <c r="I2648" s="23" t="str">
        <f aca="false">IF(E2648="","",IFERROR(INDEX(Categories!$A$2:$A$200,MATCH(E2648,Categories!$B$2:$B$200,0)),"Unknown"))</f>
        <v/>
      </c>
      <c r="J2648" s="24" t="str">
        <f aca="false">IF(A2648="","",DATE(YEAR(A2648),MONTH(A2648),1))</f>
        <v/>
      </c>
      <c r="K2648" s="23" t="str">
        <f aca="false">IF(A2648="","",IF(G2648&lt;&gt;"",G2648,IFERROR(INDEX(Accounts!$D$2:$D$40,MATCH(B2648,Accounts!$A$2:$A$40,0)),"Household")))</f>
        <v/>
      </c>
      <c r="L2648" s="25" t="str">
        <f aca="false">IF(F2648="","",SUMIFS($D$2:$D$3001,$F$2:$F$3001,F2648))</f>
        <v/>
      </c>
      <c r="M2648" s="23" t="str">
        <f aca="false">IF(A2648="","",IF(E2648="","Uncategorized",IF(I2648="Unknown","Unknown category",IF(AND(I2648="Transfer",F2648=""),"Transfer needs ID",IF(AND(F2648&lt;&gt;"",ABS(N(L2648))&gt;0.009),"Unmatched transfer",IF(AND(LEFT(E2648,6)="Rental",K2648="Household"),"Rental row needs property",""))))))</f>
        <v/>
      </c>
    </row>
    <row r="2649" customFormat="false" ht="15" hidden="false" customHeight="false" outlineLevel="0" collapsed="false">
      <c r="A2649" s="21"/>
      <c r="D2649" s="22"/>
      <c r="I2649" s="23" t="str">
        <f aca="false">IF(E2649="","",IFERROR(INDEX(Categories!$A$2:$A$200,MATCH(E2649,Categories!$B$2:$B$200,0)),"Unknown"))</f>
        <v/>
      </c>
      <c r="J2649" s="24" t="str">
        <f aca="false">IF(A2649="","",DATE(YEAR(A2649),MONTH(A2649),1))</f>
        <v/>
      </c>
      <c r="K2649" s="23" t="str">
        <f aca="false">IF(A2649="","",IF(G2649&lt;&gt;"",G2649,IFERROR(INDEX(Accounts!$D$2:$D$40,MATCH(B2649,Accounts!$A$2:$A$40,0)),"Household")))</f>
        <v/>
      </c>
      <c r="L2649" s="25" t="str">
        <f aca="false">IF(F2649="","",SUMIFS($D$2:$D$3001,$F$2:$F$3001,F2649))</f>
        <v/>
      </c>
      <c r="M2649" s="23" t="str">
        <f aca="false">IF(A2649="","",IF(E2649="","Uncategorized",IF(I2649="Unknown","Unknown category",IF(AND(I2649="Transfer",F2649=""),"Transfer needs ID",IF(AND(F2649&lt;&gt;"",ABS(N(L2649))&gt;0.009),"Unmatched transfer",IF(AND(LEFT(E2649,6)="Rental",K2649="Household"),"Rental row needs property",""))))))</f>
        <v/>
      </c>
    </row>
    <row r="2650" customFormat="false" ht="15" hidden="false" customHeight="false" outlineLevel="0" collapsed="false">
      <c r="A2650" s="21"/>
      <c r="D2650" s="22"/>
      <c r="I2650" s="23" t="str">
        <f aca="false">IF(E2650="","",IFERROR(INDEX(Categories!$A$2:$A$200,MATCH(E2650,Categories!$B$2:$B$200,0)),"Unknown"))</f>
        <v/>
      </c>
      <c r="J2650" s="24" t="str">
        <f aca="false">IF(A2650="","",DATE(YEAR(A2650),MONTH(A2650),1))</f>
        <v/>
      </c>
      <c r="K2650" s="23" t="str">
        <f aca="false">IF(A2650="","",IF(G2650&lt;&gt;"",G2650,IFERROR(INDEX(Accounts!$D$2:$D$40,MATCH(B2650,Accounts!$A$2:$A$40,0)),"Household")))</f>
        <v/>
      </c>
      <c r="L2650" s="25" t="str">
        <f aca="false">IF(F2650="","",SUMIFS($D$2:$D$3001,$F$2:$F$3001,F2650))</f>
        <v/>
      </c>
      <c r="M2650" s="23" t="str">
        <f aca="false">IF(A2650="","",IF(E2650="","Uncategorized",IF(I2650="Unknown","Unknown category",IF(AND(I2650="Transfer",F2650=""),"Transfer needs ID",IF(AND(F2650&lt;&gt;"",ABS(N(L2650))&gt;0.009),"Unmatched transfer",IF(AND(LEFT(E2650,6)="Rental",K2650="Household"),"Rental row needs property",""))))))</f>
        <v/>
      </c>
    </row>
    <row r="2651" customFormat="false" ht="15" hidden="false" customHeight="false" outlineLevel="0" collapsed="false">
      <c r="A2651" s="21"/>
      <c r="D2651" s="22"/>
      <c r="I2651" s="23" t="str">
        <f aca="false">IF(E2651="","",IFERROR(INDEX(Categories!$A$2:$A$200,MATCH(E2651,Categories!$B$2:$B$200,0)),"Unknown"))</f>
        <v/>
      </c>
      <c r="J2651" s="24" t="str">
        <f aca="false">IF(A2651="","",DATE(YEAR(A2651),MONTH(A2651),1))</f>
        <v/>
      </c>
      <c r="K2651" s="23" t="str">
        <f aca="false">IF(A2651="","",IF(G2651&lt;&gt;"",G2651,IFERROR(INDEX(Accounts!$D$2:$D$40,MATCH(B2651,Accounts!$A$2:$A$40,0)),"Household")))</f>
        <v/>
      </c>
      <c r="L2651" s="25" t="str">
        <f aca="false">IF(F2651="","",SUMIFS($D$2:$D$3001,$F$2:$F$3001,F2651))</f>
        <v/>
      </c>
      <c r="M2651" s="23" t="str">
        <f aca="false">IF(A2651="","",IF(E2651="","Uncategorized",IF(I2651="Unknown","Unknown category",IF(AND(I2651="Transfer",F2651=""),"Transfer needs ID",IF(AND(F2651&lt;&gt;"",ABS(N(L2651))&gt;0.009),"Unmatched transfer",IF(AND(LEFT(E2651,6)="Rental",K2651="Household"),"Rental row needs property",""))))))</f>
        <v/>
      </c>
    </row>
    <row r="2652" customFormat="false" ht="15" hidden="false" customHeight="false" outlineLevel="0" collapsed="false">
      <c r="A2652" s="21"/>
      <c r="D2652" s="22"/>
      <c r="I2652" s="23" t="str">
        <f aca="false">IF(E2652="","",IFERROR(INDEX(Categories!$A$2:$A$200,MATCH(E2652,Categories!$B$2:$B$200,0)),"Unknown"))</f>
        <v/>
      </c>
      <c r="J2652" s="24" t="str">
        <f aca="false">IF(A2652="","",DATE(YEAR(A2652),MONTH(A2652),1))</f>
        <v/>
      </c>
      <c r="K2652" s="23" t="str">
        <f aca="false">IF(A2652="","",IF(G2652&lt;&gt;"",G2652,IFERROR(INDEX(Accounts!$D$2:$D$40,MATCH(B2652,Accounts!$A$2:$A$40,0)),"Household")))</f>
        <v/>
      </c>
      <c r="L2652" s="25" t="str">
        <f aca="false">IF(F2652="","",SUMIFS($D$2:$D$3001,$F$2:$F$3001,F2652))</f>
        <v/>
      </c>
      <c r="M2652" s="23" t="str">
        <f aca="false">IF(A2652="","",IF(E2652="","Uncategorized",IF(I2652="Unknown","Unknown category",IF(AND(I2652="Transfer",F2652=""),"Transfer needs ID",IF(AND(F2652&lt;&gt;"",ABS(N(L2652))&gt;0.009),"Unmatched transfer",IF(AND(LEFT(E2652,6)="Rental",K2652="Household"),"Rental row needs property",""))))))</f>
        <v/>
      </c>
    </row>
    <row r="2653" customFormat="false" ht="15" hidden="false" customHeight="false" outlineLevel="0" collapsed="false">
      <c r="A2653" s="21"/>
      <c r="D2653" s="22"/>
      <c r="I2653" s="23" t="str">
        <f aca="false">IF(E2653="","",IFERROR(INDEX(Categories!$A$2:$A$200,MATCH(E2653,Categories!$B$2:$B$200,0)),"Unknown"))</f>
        <v/>
      </c>
      <c r="J2653" s="24" t="str">
        <f aca="false">IF(A2653="","",DATE(YEAR(A2653),MONTH(A2653),1))</f>
        <v/>
      </c>
      <c r="K2653" s="23" t="str">
        <f aca="false">IF(A2653="","",IF(G2653&lt;&gt;"",G2653,IFERROR(INDEX(Accounts!$D$2:$D$40,MATCH(B2653,Accounts!$A$2:$A$40,0)),"Household")))</f>
        <v/>
      </c>
      <c r="L2653" s="25" t="str">
        <f aca="false">IF(F2653="","",SUMIFS($D$2:$D$3001,$F$2:$F$3001,F2653))</f>
        <v/>
      </c>
      <c r="M2653" s="23" t="str">
        <f aca="false">IF(A2653="","",IF(E2653="","Uncategorized",IF(I2653="Unknown","Unknown category",IF(AND(I2653="Transfer",F2653=""),"Transfer needs ID",IF(AND(F2653&lt;&gt;"",ABS(N(L2653))&gt;0.009),"Unmatched transfer",IF(AND(LEFT(E2653,6)="Rental",K2653="Household"),"Rental row needs property",""))))))</f>
        <v/>
      </c>
    </row>
    <row r="2654" customFormat="false" ht="15" hidden="false" customHeight="false" outlineLevel="0" collapsed="false">
      <c r="A2654" s="21"/>
      <c r="D2654" s="22"/>
      <c r="I2654" s="23" t="str">
        <f aca="false">IF(E2654="","",IFERROR(INDEX(Categories!$A$2:$A$200,MATCH(E2654,Categories!$B$2:$B$200,0)),"Unknown"))</f>
        <v/>
      </c>
      <c r="J2654" s="24" t="str">
        <f aca="false">IF(A2654="","",DATE(YEAR(A2654),MONTH(A2654),1))</f>
        <v/>
      </c>
      <c r="K2654" s="23" t="str">
        <f aca="false">IF(A2654="","",IF(G2654&lt;&gt;"",G2654,IFERROR(INDEX(Accounts!$D$2:$D$40,MATCH(B2654,Accounts!$A$2:$A$40,0)),"Household")))</f>
        <v/>
      </c>
      <c r="L2654" s="25" t="str">
        <f aca="false">IF(F2654="","",SUMIFS($D$2:$D$3001,$F$2:$F$3001,F2654))</f>
        <v/>
      </c>
      <c r="M2654" s="23" t="str">
        <f aca="false">IF(A2654="","",IF(E2654="","Uncategorized",IF(I2654="Unknown","Unknown category",IF(AND(I2654="Transfer",F2654=""),"Transfer needs ID",IF(AND(F2654&lt;&gt;"",ABS(N(L2654))&gt;0.009),"Unmatched transfer",IF(AND(LEFT(E2654,6)="Rental",K2654="Household"),"Rental row needs property",""))))))</f>
        <v/>
      </c>
    </row>
    <row r="2655" customFormat="false" ht="15" hidden="false" customHeight="false" outlineLevel="0" collapsed="false">
      <c r="A2655" s="21"/>
      <c r="D2655" s="22"/>
      <c r="I2655" s="23" t="str">
        <f aca="false">IF(E2655="","",IFERROR(INDEX(Categories!$A$2:$A$200,MATCH(E2655,Categories!$B$2:$B$200,0)),"Unknown"))</f>
        <v/>
      </c>
      <c r="J2655" s="24" t="str">
        <f aca="false">IF(A2655="","",DATE(YEAR(A2655),MONTH(A2655),1))</f>
        <v/>
      </c>
      <c r="K2655" s="23" t="str">
        <f aca="false">IF(A2655="","",IF(G2655&lt;&gt;"",G2655,IFERROR(INDEX(Accounts!$D$2:$D$40,MATCH(B2655,Accounts!$A$2:$A$40,0)),"Household")))</f>
        <v/>
      </c>
      <c r="L2655" s="25" t="str">
        <f aca="false">IF(F2655="","",SUMIFS($D$2:$D$3001,$F$2:$F$3001,F2655))</f>
        <v/>
      </c>
      <c r="M2655" s="23" t="str">
        <f aca="false">IF(A2655="","",IF(E2655="","Uncategorized",IF(I2655="Unknown","Unknown category",IF(AND(I2655="Transfer",F2655=""),"Transfer needs ID",IF(AND(F2655&lt;&gt;"",ABS(N(L2655))&gt;0.009),"Unmatched transfer",IF(AND(LEFT(E2655,6)="Rental",K2655="Household"),"Rental row needs property",""))))))</f>
        <v/>
      </c>
    </row>
    <row r="2656" customFormat="false" ht="15" hidden="false" customHeight="false" outlineLevel="0" collapsed="false">
      <c r="A2656" s="21"/>
      <c r="D2656" s="22"/>
      <c r="I2656" s="23" t="str">
        <f aca="false">IF(E2656="","",IFERROR(INDEX(Categories!$A$2:$A$200,MATCH(E2656,Categories!$B$2:$B$200,0)),"Unknown"))</f>
        <v/>
      </c>
      <c r="J2656" s="24" t="str">
        <f aca="false">IF(A2656="","",DATE(YEAR(A2656),MONTH(A2656),1))</f>
        <v/>
      </c>
      <c r="K2656" s="23" t="str">
        <f aca="false">IF(A2656="","",IF(G2656&lt;&gt;"",G2656,IFERROR(INDEX(Accounts!$D$2:$D$40,MATCH(B2656,Accounts!$A$2:$A$40,0)),"Household")))</f>
        <v/>
      </c>
      <c r="L2656" s="25" t="str">
        <f aca="false">IF(F2656="","",SUMIFS($D$2:$D$3001,$F$2:$F$3001,F2656))</f>
        <v/>
      </c>
      <c r="M2656" s="23" t="str">
        <f aca="false">IF(A2656="","",IF(E2656="","Uncategorized",IF(I2656="Unknown","Unknown category",IF(AND(I2656="Transfer",F2656=""),"Transfer needs ID",IF(AND(F2656&lt;&gt;"",ABS(N(L2656))&gt;0.009),"Unmatched transfer",IF(AND(LEFT(E2656,6)="Rental",K2656="Household"),"Rental row needs property",""))))))</f>
        <v/>
      </c>
    </row>
    <row r="2657" customFormat="false" ht="15" hidden="false" customHeight="false" outlineLevel="0" collapsed="false">
      <c r="A2657" s="21"/>
      <c r="D2657" s="22"/>
      <c r="I2657" s="23" t="str">
        <f aca="false">IF(E2657="","",IFERROR(INDEX(Categories!$A$2:$A$200,MATCH(E2657,Categories!$B$2:$B$200,0)),"Unknown"))</f>
        <v/>
      </c>
      <c r="J2657" s="24" t="str">
        <f aca="false">IF(A2657="","",DATE(YEAR(A2657),MONTH(A2657),1))</f>
        <v/>
      </c>
      <c r="K2657" s="23" t="str">
        <f aca="false">IF(A2657="","",IF(G2657&lt;&gt;"",G2657,IFERROR(INDEX(Accounts!$D$2:$D$40,MATCH(B2657,Accounts!$A$2:$A$40,0)),"Household")))</f>
        <v/>
      </c>
      <c r="L2657" s="25" t="str">
        <f aca="false">IF(F2657="","",SUMIFS($D$2:$D$3001,$F$2:$F$3001,F2657))</f>
        <v/>
      </c>
      <c r="M2657" s="23" t="str">
        <f aca="false">IF(A2657="","",IF(E2657="","Uncategorized",IF(I2657="Unknown","Unknown category",IF(AND(I2657="Transfer",F2657=""),"Transfer needs ID",IF(AND(F2657&lt;&gt;"",ABS(N(L2657))&gt;0.009),"Unmatched transfer",IF(AND(LEFT(E2657,6)="Rental",K2657="Household"),"Rental row needs property",""))))))</f>
        <v/>
      </c>
    </row>
    <row r="2658" customFormat="false" ht="15" hidden="false" customHeight="false" outlineLevel="0" collapsed="false">
      <c r="A2658" s="21"/>
      <c r="D2658" s="22"/>
      <c r="I2658" s="23" t="str">
        <f aca="false">IF(E2658="","",IFERROR(INDEX(Categories!$A$2:$A$200,MATCH(E2658,Categories!$B$2:$B$200,0)),"Unknown"))</f>
        <v/>
      </c>
      <c r="J2658" s="24" t="str">
        <f aca="false">IF(A2658="","",DATE(YEAR(A2658),MONTH(A2658),1))</f>
        <v/>
      </c>
      <c r="K2658" s="23" t="str">
        <f aca="false">IF(A2658="","",IF(G2658&lt;&gt;"",G2658,IFERROR(INDEX(Accounts!$D$2:$D$40,MATCH(B2658,Accounts!$A$2:$A$40,0)),"Household")))</f>
        <v/>
      </c>
      <c r="L2658" s="25" t="str">
        <f aca="false">IF(F2658="","",SUMIFS($D$2:$D$3001,$F$2:$F$3001,F2658))</f>
        <v/>
      </c>
      <c r="M2658" s="23" t="str">
        <f aca="false">IF(A2658="","",IF(E2658="","Uncategorized",IF(I2658="Unknown","Unknown category",IF(AND(I2658="Transfer",F2658=""),"Transfer needs ID",IF(AND(F2658&lt;&gt;"",ABS(N(L2658))&gt;0.009),"Unmatched transfer",IF(AND(LEFT(E2658,6)="Rental",K2658="Household"),"Rental row needs property",""))))))</f>
        <v/>
      </c>
    </row>
    <row r="2659" customFormat="false" ht="15" hidden="false" customHeight="false" outlineLevel="0" collapsed="false">
      <c r="A2659" s="21"/>
      <c r="D2659" s="22"/>
      <c r="I2659" s="23" t="str">
        <f aca="false">IF(E2659="","",IFERROR(INDEX(Categories!$A$2:$A$200,MATCH(E2659,Categories!$B$2:$B$200,0)),"Unknown"))</f>
        <v/>
      </c>
      <c r="J2659" s="24" t="str">
        <f aca="false">IF(A2659="","",DATE(YEAR(A2659),MONTH(A2659),1))</f>
        <v/>
      </c>
      <c r="K2659" s="23" t="str">
        <f aca="false">IF(A2659="","",IF(G2659&lt;&gt;"",G2659,IFERROR(INDEX(Accounts!$D$2:$D$40,MATCH(B2659,Accounts!$A$2:$A$40,0)),"Household")))</f>
        <v/>
      </c>
      <c r="L2659" s="25" t="str">
        <f aca="false">IF(F2659="","",SUMIFS($D$2:$D$3001,$F$2:$F$3001,F2659))</f>
        <v/>
      </c>
      <c r="M2659" s="23" t="str">
        <f aca="false">IF(A2659="","",IF(E2659="","Uncategorized",IF(I2659="Unknown","Unknown category",IF(AND(I2659="Transfer",F2659=""),"Transfer needs ID",IF(AND(F2659&lt;&gt;"",ABS(N(L2659))&gt;0.009),"Unmatched transfer",IF(AND(LEFT(E2659,6)="Rental",K2659="Household"),"Rental row needs property",""))))))</f>
        <v/>
      </c>
    </row>
    <row r="2660" customFormat="false" ht="15" hidden="false" customHeight="false" outlineLevel="0" collapsed="false">
      <c r="A2660" s="21"/>
      <c r="D2660" s="22"/>
      <c r="I2660" s="23" t="str">
        <f aca="false">IF(E2660="","",IFERROR(INDEX(Categories!$A$2:$A$200,MATCH(E2660,Categories!$B$2:$B$200,0)),"Unknown"))</f>
        <v/>
      </c>
      <c r="J2660" s="24" t="str">
        <f aca="false">IF(A2660="","",DATE(YEAR(A2660),MONTH(A2660),1))</f>
        <v/>
      </c>
      <c r="K2660" s="23" t="str">
        <f aca="false">IF(A2660="","",IF(G2660&lt;&gt;"",G2660,IFERROR(INDEX(Accounts!$D$2:$D$40,MATCH(B2660,Accounts!$A$2:$A$40,0)),"Household")))</f>
        <v/>
      </c>
      <c r="L2660" s="25" t="str">
        <f aca="false">IF(F2660="","",SUMIFS($D$2:$D$3001,$F$2:$F$3001,F2660))</f>
        <v/>
      </c>
      <c r="M2660" s="23" t="str">
        <f aca="false">IF(A2660="","",IF(E2660="","Uncategorized",IF(I2660="Unknown","Unknown category",IF(AND(I2660="Transfer",F2660=""),"Transfer needs ID",IF(AND(F2660&lt;&gt;"",ABS(N(L2660))&gt;0.009),"Unmatched transfer",IF(AND(LEFT(E2660,6)="Rental",K2660="Household"),"Rental row needs property",""))))))</f>
        <v/>
      </c>
    </row>
    <row r="2661" customFormat="false" ht="15" hidden="false" customHeight="false" outlineLevel="0" collapsed="false">
      <c r="A2661" s="21"/>
      <c r="D2661" s="22"/>
      <c r="I2661" s="23" t="str">
        <f aca="false">IF(E2661="","",IFERROR(INDEX(Categories!$A$2:$A$200,MATCH(E2661,Categories!$B$2:$B$200,0)),"Unknown"))</f>
        <v/>
      </c>
      <c r="J2661" s="24" t="str">
        <f aca="false">IF(A2661="","",DATE(YEAR(A2661),MONTH(A2661),1))</f>
        <v/>
      </c>
      <c r="K2661" s="23" t="str">
        <f aca="false">IF(A2661="","",IF(G2661&lt;&gt;"",G2661,IFERROR(INDEX(Accounts!$D$2:$D$40,MATCH(B2661,Accounts!$A$2:$A$40,0)),"Household")))</f>
        <v/>
      </c>
      <c r="L2661" s="25" t="str">
        <f aca="false">IF(F2661="","",SUMIFS($D$2:$D$3001,$F$2:$F$3001,F2661))</f>
        <v/>
      </c>
      <c r="M2661" s="23" t="str">
        <f aca="false">IF(A2661="","",IF(E2661="","Uncategorized",IF(I2661="Unknown","Unknown category",IF(AND(I2661="Transfer",F2661=""),"Transfer needs ID",IF(AND(F2661&lt;&gt;"",ABS(N(L2661))&gt;0.009),"Unmatched transfer",IF(AND(LEFT(E2661,6)="Rental",K2661="Household"),"Rental row needs property",""))))))</f>
        <v/>
      </c>
    </row>
    <row r="2662" customFormat="false" ht="15" hidden="false" customHeight="false" outlineLevel="0" collapsed="false">
      <c r="A2662" s="21"/>
      <c r="D2662" s="22"/>
      <c r="I2662" s="23" t="str">
        <f aca="false">IF(E2662="","",IFERROR(INDEX(Categories!$A$2:$A$200,MATCH(E2662,Categories!$B$2:$B$200,0)),"Unknown"))</f>
        <v/>
      </c>
      <c r="J2662" s="24" t="str">
        <f aca="false">IF(A2662="","",DATE(YEAR(A2662),MONTH(A2662),1))</f>
        <v/>
      </c>
      <c r="K2662" s="23" t="str">
        <f aca="false">IF(A2662="","",IF(G2662&lt;&gt;"",G2662,IFERROR(INDEX(Accounts!$D$2:$D$40,MATCH(B2662,Accounts!$A$2:$A$40,0)),"Household")))</f>
        <v/>
      </c>
      <c r="L2662" s="25" t="str">
        <f aca="false">IF(F2662="","",SUMIFS($D$2:$D$3001,$F$2:$F$3001,F2662))</f>
        <v/>
      </c>
      <c r="M2662" s="23" t="str">
        <f aca="false">IF(A2662="","",IF(E2662="","Uncategorized",IF(I2662="Unknown","Unknown category",IF(AND(I2662="Transfer",F2662=""),"Transfer needs ID",IF(AND(F2662&lt;&gt;"",ABS(N(L2662))&gt;0.009),"Unmatched transfer",IF(AND(LEFT(E2662,6)="Rental",K2662="Household"),"Rental row needs property",""))))))</f>
        <v/>
      </c>
    </row>
    <row r="2663" customFormat="false" ht="15" hidden="false" customHeight="false" outlineLevel="0" collapsed="false">
      <c r="A2663" s="21"/>
      <c r="D2663" s="22"/>
      <c r="I2663" s="23" t="str">
        <f aca="false">IF(E2663="","",IFERROR(INDEX(Categories!$A$2:$A$200,MATCH(E2663,Categories!$B$2:$B$200,0)),"Unknown"))</f>
        <v/>
      </c>
      <c r="J2663" s="24" t="str">
        <f aca="false">IF(A2663="","",DATE(YEAR(A2663),MONTH(A2663),1))</f>
        <v/>
      </c>
      <c r="K2663" s="23" t="str">
        <f aca="false">IF(A2663="","",IF(G2663&lt;&gt;"",G2663,IFERROR(INDEX(Accounts!$D$2:$D$40,MATCH(B2663,Accounts!$A$2:$A$40,0)),"Household")))</f>
        <v/>
      </c>
      <c r="L2663" s="25" t="str">
        <f aca="false">IF(F2663="","",SUMIFS($D$2:$D$3001,$F$2:$F$3001,F2663))</f>
        <v/>
      </c>
      <c r="M2663" s="23" t="str">
        <f aca="false">IF(A2663="","",IF(E2663="","Uncategorized",IF(I2663="Unknown","Unknown category",IF(AND(I2663="Transfer",F2663=""),"Transfer needs ID",IF(AND(F2663&lt;&gt;"",ABS(N(L2663))&gt;0.009),"Unmatched transfer",IF(AND(LEFT(E2663,6)="Rental",K2663="Household"),"Rental row needs property",""))))))</f>
        <v/>
      </c>
    </row>
    <row r="2664" customFormat="false" ht="15" hidden="false" customHeight="false" outlineLevel="0" collapsed="false">
      <c r="A2664" s="21"/>
      <c r="D2664" s="22"/>
      <c r="I2664" s="23" t="str">
        <f aca="false">IF(E2664="","",IFERROR(INDEX(Categories!$A$2:$A$200,MATCH(E2664,Categories!$B$2:$B$200,0)),"Unknown"))</f>
        <v/>
      </c>
      <c r="J2664" s="24" t="str">
        <f aca="false">IF(A2664="","",DATE(YEAR(A2664),MONTH(A2664),1))</f>
        <v/>
      </c>
      <c r="K2664" s="23" t="str">
        <f aca="false">IF(A2664="","",IF(G2664&lt;&gt;"",G2664,IFERROR(INDEX(Accounts!$D$2:$D$40,MATCH(B2664,Accounts!$A$2:$A$40,0)),"Household")))</f>
        <v/>
      </c>
      <c r="L2664" s="25" t="str">
        <f aca="false">IF(F2664="","",SUMIFS($D$2:$D$3001,$F$2:$F$3001,F2664))</f>
        <v/>
      </c>
      <c r="M2664" s="23" t="str">
        <f aca="false">IF(A2664="","",IF(E2664="","Uncategorized",IF(I2664="Unknown","Unknown category",IF(AND(I2664="Transfer",F2664=""),"Transfer needs ID",IF(AND(F2664&lt;&gt;"",ABS(N(L2664))&gt;0.009),"Unmatched transfer",IF(AND(LEFT(E2664,6)="Rental",K2664="Household"),"Rental row needs property",""))))))</f>
        <v/>
      </c>
    </row>
    <row r="2665" customFormat="false" ht="15" hidden="false" customHeight="false" outlineLevel="0" collapsed="false">
      <c r="A2665" s="21"/>
      <c r="D2665" s="22"/>
      <c r="I2665" s="23" t="str">
        <f aca="false">IF(E2665="","",IFERROR(INDEX(Categories!$A$2:$A$200,MATCH(E2665,Categories!$B$2:$B$200,0)),"Unknown"))</f>
        <v/>
      </c>
      <c r="J2665" s="24" t="str">
        <f aca="false">IF(A2665="","",DATE(YEAR(A2665),MONTH(A2665),1))</f>
        <v/>
      </c>
      <c r="K2665" s="23" t="str">
        <f aca="false">IF(A2665="","",IF(G2665&lt;&gt;"",G2665,IFERROR(INDEX(Accounts!$D$2:$D$40,MATCH(B2665,Accounts!$A$2:$A$40,0)),"Household")))</f>
        <v/>
      </c>
      <c r="L2665" s="25" t="str">
        <f aca="false">IF(F2665="","",SUMIFS($D$2:$D$3001,$F$2:$F$3001,F2665))</f>
        <v/>
      </c>
      <c r="M2665" s="23" t="str">
        <f aca="false">IF(A2665="","",IF(E2665="","Uncategorized",IF(I2665="Unknown","Unknown category",IF(AND(I2665="Transfer",F2665=""),"Transfer needs ID",IF(AND(F2665&lt;&gt;"",ABS(N(L2665))&gt;0.009),"Unmatched transfer",IF(AND(LEFT(E2665,6)="Rental",K2665="Household"),"Rental row needs property",""))))))</f>
        <v/>
      </c>
    </row>
    <row r="2666" customFormat="false" ht="15" hidden="false" customHeight="false" outlineLevel="0" collapsed="false">
      <c r="A2666" s="21"/>
      <c r="D2666" s="22"/>
      <c r="I2666" s="23" t="str">
        <f aca="false">IF(E2666="","",IFERROR(INDEX(Categories!$A$2:$A$200,MATCH(E2666,Categories!$B$2:$B$200,0)),"Unknown"))</f>
        <v/>
      </c>
      <c r="J2666" s="24" t="str">
        <f aca="false">IF(A2666="","",DATE(YEAR(A2666),MONTH(A2666),1))</f>
        <v/>
      </c>
      <c r="K2666" s="23" t="str">
        <f aca="false">IF(A2666="","",IF(G2666&lt;&gt;"",G2666,IFERROR(INDEX(Accounts!$D$2:$D$40,MATCH(B2666,Accounts!$A$2:$A$40,0)),"Household")))</f>
        <v/>
      </c>
      <c r="L2666" s="25" t="str">
        <f aca="false">IF(F2666="","",SUMIFS($D$2:$D$3001,$F$2:$F$3001,F2666))</f>
        <v/>
      </c>
      <c r="M2666" s="23" t="str">
        <f aca="false">IF(A2666="","",IF(E2666="","Uncategorized",IF(I2666="Unknown","Unknown category",IF(AND(I2666="Transfer",F2666=""),"Transfer needs ID",IF(AND(F2666&lt;&gt;"",ABS(N(L2666))&gt;0.009),"Unmatched transfer",IF(AND(LEFT(E2666,6)="Rental",K2666="Household"),"Rental row needs property",""))))))</f>
        <v/>
      </c>
    </row>
    <row r="2667" customFormat="false" ht="15" hidden="false" customHeight="false" outlineLevel="0" collapsed="false">
      <c r="A2667" s="21"/>
      <c r="D2667" s="22"/>
      <c r="I2667" s="23" t="str">
        <f aca="false">IF(E2667="","",IFERROR(INDEX(Categories!$A$2:$A$200,MATCH(E2667,Categories!$B$2:$B$200,0)),"Unknown"))</f>
        <v/>
      </c>
      <c r="J2667" s="24" t="str">
        <f aca="false">IF(A2667="","",DATE(YEAR(A2667),MONTH(A2667),1))</f>
        <v/>
      </c>
      <c r="K2667" s="23" t="str">
        <f aca="false">IF(A2667="","",IF(G2667&lt;&gt;"",G2667,IFERROR(INDEX(Accounts!$D$2:$D$40,MATCH(B2667,Accounts!$A$2:$A$40,0)),"Household")))</f>
        <v/>
      </c>
      <c r="L2667" s="25" t="str">
        <f aca="false">IF(F2667="","",SUMIFS($D$2:$D$3001,$F$2:$F$3001,F2667))</f>
        <v/>
      </c>
      <c r="M2667" s="23" t="str">
        <f aca="false">IF(A2667="","",IF(E2667="","Uncategorized",IF(I2667="Unknown","Unknown category",IF(AND(I2667="Transfer",F2667=""),"Transfer needs ID",IF(AND(F2667&lt;&gt;"",ABS(N(L2667))&gt;0.009),"Unmatched transfer",IF(AND(LEFT(E2667,6)="Rental",K2667="Household"),"Rental row needs property",""))))))</f>
        <v/>
      </c>
    </row>
    <row r="2668" customFormat="false" ht="15" hidden="false" customHeight="false" outlineLevel="0" collapsed="false">
      <c r="A2668" s="21"/>
      <c r="D2668" s="22"/>
      <c r="I2668" s="23" t="str">
        <f aca="false">IF(E2668="","",IFERROR(INDEX(Categories!$A$2:$A$200,MATCH(E2668,Categories!$B$2:$B$200,0)),"Unknown"))</f>
        <v/>
      </c>
      <c r="J2668" s="24" t="str">
        <f aca="false">IF(A2668="","",DATE(YEAR(A2668),MONTH(A2668),1))</f>
        <v/>
      </c>
      <c r="K2668" s="23" t="str">
        <f aca="false">IF(A2668="","",IF(G2668&lt;&gt;"",G2668,IFERROR(INDEX(Accounts!$D$2:$D$40,MATCH(B2668,Accounts!$A$2:$A$40,0)),"Household")))</f>
        <v/>
      </c>
      <c r="L2668" s="25" t="str">
        <f aca="false">IF(F2668="","",SUMIFS($D$2:$D$3001,$F$2:$F$3001,F2668))</f>
        <v/>
      </c>
      <c r="M2668" s="23" t="str">
        <f aca="false">IF(A2668="","",IF(E2668="","Uncategorized",IF(I2668="Unknown","Unknown category",IF(AND(I2668="Transfer",F2668=""),"Transfer needs ID",IF(AND(F2668&lt;&gt;"",ABS(N(L2668))&gt;0.009),"Unmatched transfer",IF(AND(LEFT(E2668,6)="Rental",K2668="Household"),"Rental row needs property",""))))))</f>
        <v/>
      </c>
    </row>
    <row r="2669" customFormat="false" ht="15" hidden="false" customHeight="false" outlineLevel="0" collapsed="false">
      <c r="A2669" s="21"/>
      <c r="D2669" s="22"/>
      <c r="I2669" s="23" t="str">
        <f aca="false">IF(E2669="","",IFERROR(INDEX(Categories!$A$2:$A$200,MATCH(E2669,Categories!$B$2:$B$200,0)),"Unknown"))</f>
        <v/>
      </c>
      <c r="J2669" s="24" t="str">
        <f aca="false">IF(A2669="","",DATE(YEAR(A2669),MONTH(A2669),1))</f>
        <v/>
      </c>
      <c r="K2669" s="23" t="str">
        <f aca="false">IF(A2669="","",IF(G2669&lt;&gt;"",G2669,IFERROR(INDEX(Accounts!$D$2:$D$40,MATCH(B2669,Accounts!$A$2:$A$40,0)),"Household")))</f>
        <v/>
      </c>
      <c r="L2669" s="25" t="str">
        <f aca="false">IF(F2669="","",SUMIFS($D$2:$D$3001,$F$2:$F$3001,F2669))</f>
        <v/>
      </c>
      <c r="M2669" s="23" t="str">
        <f aca="false">IF(A2669="","",IF(E2669="","Uncategorized",IF(I2669="Unknown","Unknown category",IF(AND(I2669="Transfer",F2669=""),"Transfer needs ID",IF(AND(F2669&lt;&gt;"",ABS(N(L2669))&gt;0.009),"Unmatched transfer",IF(AND(LEFT(E2669,6)="Rental",K2669="Household"),"Rental row needs property",""))))))</f>
        <v/>
      </c>
    </row>
    <row r="2670" customFormat="false" ht="15" hidden="false" customHeight="false" outlineLevel="0" collapsed="false">
      <c r="A2670" s="21"/>
      <c r="D2670" s="22"/>
      <c r="I2670" s="23" t="str">
        <f aca="false">IF(E2670="","",IFERROR(INDEX(Categories!$A$2:$A$200,MATCH(E2670,Categories!$B$2:$B$200,0)),"Unknown"))</f>
        <v/>
      </c>
      <c r="J2670" s="24" t="str">
        <f aca="false">IF(A2670="","",DATE(YEAR(A2670),MONTH(A2670),1))</f>
        <v/>
      </c>
      <c r="K2670" s="23" t="str">
        <f aca="false">IF(A2670="","",IF(G2670&lt;&gt;"",G2670,IFERROR(INDEX(Accounts!$D$2:$D$40,MATCH(B2670,Accounts!$A$2:$A$40,0)),"Household")))</f>
        <v/>
      </c>
      <c r="L2670" s="25" t="str">
        <f aca="false">IF(F2670="","",SUMIFS($D$2:$D$3001,$F$2:$F$3001,F2670))</f>
        <v/>
      </c>
      <c r="M2670" s="23" t="str">
        <f aca="false">IF(A2670="","",IF(E2670="","Uncategorized",IF(I2670="Unknown","Unknown category",IF(AND(I2670="Transfer",F2670=""),"Transfer needs ID",IF(AND(F2670&lt;&gt;"",ABS(N(L2670))&gt;0.009),"Unmatched transfer",IF(AND(LEFT(E2670,6)="Rental",K2670="Household"),"Rental row needs property",""))))))</f>
        <v/>
      </c>
    </row>
    <row r="2671" customFormat="false" ht="15" hidden="false" customHeight="false" outlineLevel="0" collapsed="false">
      <c r="A2671" s="21"/>
      <c r="D2671" s="22"/>
      <c r="I2671" s="23" t="str">
        <f aca="false">IF(E2671="","",IFERROR(INDEX(Categories!$A$2:$A$200,MATCH(E2671,Categories!$B$2:$B$200,0)),"Unknown"))</f>
        <v/>
      </c>
      <c r="J2671" s="24" t="str">
        <f aca="false">IF(A2671="","",DATE(YEAR(A2671),MONTH(A2671),1))</f>
        <v/>
      </c>
      <c r="K2671" s="23" t="str">
        <f aca="false">IF(A2671="","",IF(G2671&lt;&gt;"",G2671,IFERROR(INDEX(Accounts!$D$2:$D$40,MATCH(B2671,Accounts!$A$2:$A$40,0)),"Household")))</f>
        <v/>
      </c>
      <c r="L2671" s="25" t="str">
        <f aca="false">IF(F2671="","",SUMIFS($D$2:$D$3001,$F$2:$F$3001,F2671))</f>
        <v/>
      </c>
      <c r="M2671" s="23" t="str">
        <f aca="false">IF(A2671="","",IF(E2671="","Uncategorized",IF(I2671="Unknown","Unknown category",IF(AND(I2671="Transfer",F2671=""),"Transfer needs ID",IF(AND(F2671&lt;&gt;"",ABS(N(L2671))&gt;0.009),"Unmatched transfer",IF(AND(LEFT(E2671,6)="Rental",K2671="Household"),"Rental row needs property",""))))))</f>
        <v/>
      </c>
    </row>
    <row r="2672" customFormat="false" ht="15" hidden="false" customHeight="false" outlineLevel="0" collapsed="false">
      <c r="A2672" s="21"/>
      <c r="D2672" s="22"/>
      <c r="I2672" s="23" t="str">
        <f aca="false">IF(E2672="","",IFERROR(INDEX(Categories!$A$2:$A$200,MATCH(E2672,Categories!$B$2:$B$200,0)),"Unknown"))</f>
        <v/>
      </c>
      <c r="J2672" s="24" t="str">
        <f aca="false">IF(A2672="","",DATE(YEAR(A2672),MONTH(A2672),1))</f>
        <v/>
      </c>
      <c r="K2672" s="23" t="str">
        <f aca="false">IF(A2672="","",IF(G2672&lt;&gt;"",G2672,IFERROR(INDEX(Accounts!$D$2:$D$40,MATCH(B2672,Accounts!$A$2:$A$40,0)),"Household")))</f>
        <v/>
      </c>
      <c r="L2672" s="25" t="str">
        <f aca="false">IF(F2672="","",SUMIFS($D$2:$D$3001,$F$2:$F$3001,F2672))</f>
        <v/>
      </c>
      <c r="M2672" s="23" t="str">
        <f aca="false">IF(A2672="","",IF(E2672="","Uncategorized",IF(I2672="Unknown","Unknown category",IF(AND(I2672="Transfer",F2672=""),"Transfer needs ID",IF(AND(F2672&lt;&gt;"",ABS(N(L2672))&gt;0.009),"Unmatched transfer",IF(AND(LEFT(E2672,6)="Rental",K2672="Household"),"Rental row needs property",""))))))</f>
        <v/>
      </c>
    </row>
    <row r="2673" customFormat="false" ht="15" hidden="false" customHeight="false" outlineLevel="0" collapsed="false">
      <c r="A2673" s="21"/>
      <c r="D2673" s="22"/>
      <c r="I2673" s="23" t="str">
        <f aca="false">IF(E2673="","",IFERROR(INDEX(Categories!$A$2:$A$200,MATCH(E2673,Categories!$B$2:$B$200,0)),"Unknown"))</f>
        <v/>
      </c>
      <c r="J2673" s="24" t="str">
        <f aca="false">IF(A2673="","",DATE(YEAR(A2673),MONTH(A2673),1))</f>
        <v/>
      </c>
      <c r="K2673" s="23" t="str">
        <f aca="false">IF(A2673="","",IF(G2673&lt;&gt;"",G2673,IFERROR(INDEX(Accounts!$D$2:$D$40,MATCH(B2673,Accounts!$A$2:$A$40,0)),"Household")))</f>
        <v/>
      </c>
      <c r="L2673" s="25" t="str">
        <f aca="false">IF(F2673="","",SUMIFS($D$2:$D$3001,$F$2:$F$3001,F2673))</f>
        <v/>
      </c>
      <c r="M2673" s="23" t="str">
        <f aca="false">IF(A2673="","",IF(E2673="","Uncategorized",IF(I2673="Unknown","Unknown category",IF(AND(I2673="Transfer",F2673=""),"Transfer needs ID",IF(AND(F2673&lt;&gt;"",ABS(N(L2673))&gt;0.009),"Unmatched transfer",IF(AND(LEFT(E2673,6)="Rental",K2673="Household"),"Rental row needs property",""))))))</f>
        <v/>
      </c>
    </row>
    <row r="2674" customFormat="false" ht="15" hidden="false" customHeight="false" outlineLevel="0" collapsed="false">
      <c r="A2674" s="21"/>
      <c r="D2674" s="22"/>
      <c r="I2674" s="23" t="str">
        <f aca="false">IF(E2674="","",IFERROR(INDEX(Categories!$A$2:$A$200,MATCH(E2674,Categories!$B$2:$B$200,0)),"Unknown"))</f>
        <v/>
      </c>
      <c r="J2674" s="24" t="str">
        <f aca="false">IF(A2674="","",DATE(YEAR(A2674),MONTH(A2674),1))</f>
        <v/>
      </c>
      <c r="K2674" s="23" t="str">
        <f aca="false">IF(A2674="","",IF(G2674&lt;&gt;"",G2674,IFERROR(INDEX(Accounts!$D$2:$D$40,MATCH(B2674,Accounts!$A$2:$A$40,0)),"Household")))</f>
        <v/>
      </c>
      <c r="L2674" s="25" t="str">
        <f aca="false">IF(F2674="","",SUMIFS($D$2:$D$3001,$F$2:$F$3001,F2674))</f>
        <v/>
      </c>
      <c r="M2674" s="23" t="str">
        <f aca="false">IF(A2674="","",IF(E2674="","Uncategorized",IF(I2674="Unknown","Unknown category",IF(AND(I2674="Transfer",F2674=""),"Transfer needs ID",IF(AND(F2674&lt;&gt;"",ABS(N(L2674))&gt;0.009),"Unmatched transfer",IF(AND(LEFT(E2674,6)="Rental",K2674="Household"),"Rental row needs property",""))))))</f>
        <v/>
      </c>
    </row>
    <row r="2675" customFormat="false" ht="15" hidden="false" customHeight="false" outlineLevel="0" collapsed="false">
      <c r="A2675" s="21"/>
      <c r="D2675" s="22"/>
      <c r="I2675" s="23" t="str">
        <f aca="false">IF(E2675="","",IFERROR(INDEX(Categories!$A$2:$A$200,MATCH(E2675,Categories!$B$2:$B$200,0)),"Unknown"))</f>
        <v/>
      </c>
      <c r="J2675" s="24" t="str">
        <f aca="false">IF(A2675="","",DATE(YEAR(A2675),MONTH(A2675),1))</f>
        <v/>
      </c>
      <c r="K2675" s="23" t="str">
        <f aca="false">IF(A2675="","",IF(G2675&lt;&gt;"",G2675,IFERROR(INDEX(Accounts!$D$2:$D$40,MATCH(B2675,Accounts!$A$2:$A$40,0)),"Household")))</f>
        <v/>
      </c>
      <c r="L2675" s="25" t="str">
        <f aca="false">IF(F2675="","",SUMIFS($D$2:$D$3001,$F$2:$F$3001,F2675))</f>
        <v/>
      </c>
      <c r="M2675" s="23" t="str">
        <f aca="false">IF(A2675="","",IF(E2675="","Uncategorized",IF(I2675="Unknown","Unknown category",IF(AND(I2675="Transfer",F2675=""),"Transfer needs ID",IF(AND(F2675&lt;&gt;"",ABS(N(L2675))&gt;0.009),"Unmatched transfer",IF(AND(LEFT(E2675,6)="Rental",K2675="Household"),"Rental row needs property",""))))))</f>
        <v/>
      </c>
    </row>
    <row r="2676" customFormat="false" ht="15" hidden="false" customHeight="false" outlineLevel="0" collapsed="false">
      <c r="A2676" s="21"/>
      <c r="D2676" s="22"/>
      <c r="I2676" s="23" t="str">
        <f aca="false">IF(E2676="","",IFERROR(INDEX(Categories!$A$2:$A$200,MATCH(E2676,Categories!$B$2:$B$200,0)),"Unknown"))</f>
        <v/>
      </c>
      <c r="J2676" s="24" t="str">
        <f aca="false">IF(A2676="","",DATE(YEAR(A2676),MONTH(A2676),1))</f>
        <v/>
      </c>
      <c r="K2676" s="23" t="str">
        <f aca="false">IF(A2676="","",IF(G2676&lt;&gt;"",G2676,IFERROR(INDEX(Accounts!$D$2:$D$40,MATCH(B2676,Accounts!$A$2:$A$40,0)),"Household")))</f>
        <v/>
      </c>
      <c r="L2676" s="25" t="str">
        <f aca="false">IF(F2676="","",SUMIFS($D$2:$D$3001,$F$2:$F$3001,F2676))</f>
        <v/>
      </c>
      <c r="M2676" s="23" t="str">
        <f aca="false">IF(A2676="","",IF(E2676="","Uncategorized",IF(I2676="Unknown","Unknown category",IF(AND(I2676="Transfer",F2676=""),"Transfer needs ID",IF(AND(F2676&lt;&gt;"",ABS(N(L2676))&gt;0.009),"Unmatched transfer",IF(AND(LEFT(E2676,6)="Rental",K2676="Household"),"Rental row needs property",""))))))</f>
        <v/>
      </c>
    </row>
    <row r="2677" customFormat="false" ht="15" hidden="false" customHeight="false" outlineLevel="0" collapsed="false">
      <c r="A2677" s="21"/>
      <c r="D2677" s="22"/>
      <c r="I2677" s="23" t="str">
        <f aca="false">IF(E2677="","",IFERROR(INDEX(Categories!$A$2:$A$200,MATCH(E2677,Categories!$B$2:$B$200,0)),"Unknown"))</f>
        <v/>
      </c>
      <c r="J2677" s="24" t="str">
        <f aca="false">IF(A2677="","",DATE(YEAR(A2677),MONTH(A2677),1))</f>
        <v/>
      </c>
      <c r="K2677" s="23" t="str">
        <f aca="false">IF(A2677="","",IF(G2677&lt;&gt;"",G2677,IFERROR(INDEX(Accounts!$D$2:$D$40,MATCH(B2677,Accounts!$A$2:$A$40,0)),"Household")))</f>
        <v/>
      </c>
      <c r="L2677" s="25" t="str">
        <f aca="false">IF(F2677="","",SUMIFS($D$2:$D$3001,$F$2:$F$3001,F2677))</f>
        <v/>
      </c>
      <c r="M2677" s="23" t="str">
        <f aca="false">IF(A2677="","",IF(E2677="","Uncategorized",IF(I2677="Unknown","Unknown category",IF(AND(I2677="Transfer",F2677=""),"Transfer needs ID",IF(AND(F2677&lt;&gt;"",ABS(N(L2677))&gt;0.009),"Unmatched transfer",IF(AND(LEFT(E2677,6)="Rental",K2677="Household"),"Rental row needs property",""))))))</f>
        <v/>
      </c>
    </row>
    <row r="2678" customFormat="false" ht="15" hidden="false" customHeight="false" outlineLevel="0" collapsed="false">
      <c r="A2678" s="21"/>
      <c r="D2678" s="22"/>
      <c r="I2678" s="23" t="str">
        <f aca="false">IF(E2678="","",IFERROR(INDEX(Categories!$A$2:$A$200,MATCH(E2678,Categories!$B$2:$B$200,0)),"Unknown"))</f>
        <v/>
      </c>
      <c r="J2678" s="24" t="str">
        <f aca="false">IF(A2678="","",DATE(YEAR(A2678),MONTH(A2678),1))</f>
        <v/>
      </c>
      <c r="K2678" s="23" t="str">
        <f aca="false">IF(A2678="","",IF(G2678&lt;&gt;"",G2678,IFERROR(INDEX(Accounts!$D$2:$D$40,MATCH(B2678,Accounts!$A$2:$A$40,0)),"Household")))</f>
        <v/>
      </c>
      <c r="L2678" s="25" t="str">
        <f aca="false">IF(F2678="","",SUMIFS($D$2:$D$3001,$F$2:$F$3001,F2678))</f>
        <v/>
      </c>
      <c r="M2678" s="23" t="str">
        <f aca="false">IF(A2678="","",IF(E2678="","Uncategorized",IF(I2678="Unknown","Unknown category",IF(AND(I2678="Transfer",F2678=""),"Transfer needs ID",IF(AND(F2678&lt;&gt;"",ABS(N(L2678))&gt;0.009),"Unmatched transfer",IF(AND(LEFT(E2678,6)="Rental",K2678="Household"),"Rental row needs property",""))))))</f>
        <v/>
      </c>
    </row>
    <row r="2679" customFormat="false" ht="15" hidden="false" customHeight="false" outlineLevel="0" collapsed="false">
      <c r="A2679" s="21"/>
      <c r="D2679" s="22"/>
      <c r="I2679" s="23" t="str">
        <f aca="false">IF(E2679="","",IFERROR(INDEX(Categories!$A$2:$A$200,MATCH(E2679,Categories!$B$2:$B$200,0)),"Unknown"))</f>
        <v/>
      </c>
      <c r="J2679" s="24" t="str">
        <f aca="false">IF(A2679="","",DATE(YEAR(A2679),MONTH(A2679),1))</f>
        <v/>
      </c>
      <c r="K2679" s="23" t="str">
        <f aca="false">IF(A2679="","",IF(G2679&lt;&gt;"",G2679,IFERROR(INDEX(Accounts!$D$2:$D$40,MATCH(B2679,Accounts!$A$2:$A$40,0)),"Household")))</f>
        <v/>
      </c>
      <c r="L2679" s="25" t="str">
        <f aca="false">IF(F2679="","",SUMIFS($D$2:$D$3001,$F$2:$F$3001,F2679))</f>
        <v/>
      </c>
      <c r="M2679" s="23" t="str">
        <f aca="false">IF(A2679="","",IF(E2679="","Uncategorized",IF(I2679="Unknown","Unknown category",IF(AND(I2679="Transfer",F2679=""),"Transfer needs ID",IF(AND(F2679&lt;&gt;"",ABS(N(L2679))&gt;0.009),"Unmatched transfer",IF(AND(LEFT(E2679,6)="Rental",K2679="Household"),"Rental row needs property",""))))))</f>
        <v/>
      </c>
    </row>
    <row r="2680" customFormat="false" ht="15" hidden="false" customHeight="false" outlineLevel="0" collapsed="false">
      <c r="A2680" s="21"/>
      <c r="D2680" s="22"/>
      <c r="I2680" s="23" t="str">
        <f aca="false">IF(E2680="","",IFERROR(INDEX(Categories!$A$2:$A$200,MATCH(E2680,Categories!$B$2:$B$200,0)),"Unknown"))</f>
        <v/>
      </c>
      <c r="J2680" s="24" t="str">
        <f aca="false">IF(A2680="","",DATE(YEAR(A2680),MONTH(A2680),1))</f>
        <v/>
      </c>
      <c r="K2680" s="23" t="str">
        <f aca="false">IF(A2680="","",IF(G2680&lt;&gt;"",G2680,IFERROR(INDEX(Accounts!$D$2:$D$40,MATCH(B2680,Accounts!$A$2:$A$40,0)),"Household")))</f>
        <v/>
      </c>
      <c r="L2680" s="25" t="str">
        <f aca="false">IF(F2680="","",SUMIFS($D$2:$D$3001,$F$2:$F$3001,F2680))</f>
        <v/>
      </c>
      <c r="M2680" s="23" t="str">
        <f aca="false">IF(A2680="","",IF(E2680="","Uncategorized",IF(I2680="Unknown","Unknown category",IF(AND(I2680="Transfer",F2680=""),"Transfer needs ID",IF(AND(F2680&lt;&gt;"",ABS(N(L2680))&gt;0.009),"Unmatched transfer",IF(AND(LEFT(E2680,6)="Rental",K2680="Household"),"Rental row needs property",""))))))</f>
        <v/>
      </c>
    </row>
    <row r="2681" customFormat="false" ht="15" hidden="false" customHeight="false" outlineLevel="0" collapsed="false">
      <c r="A2681" s="21"/>
      <c r="D2681" s="22"/>
      <c r="I2681" s="23" t="str">
        <f aca="false">IF(E2681="","",IFERROR(INDEX(Categories!$A$2:$A$200,MATCH(E2681,Categories!$B$2:$B$200,0)),"Unknown"))</f>
        <v/>
      </c>
      <c r="J2681" s="24" t="str">
        <f aca="false">IF(A2681="","",DATE(YEAR(A2681),MONTH(A2681),1))</f>
        <v/>
      </c>
      <c r="K2681" s="23" t="str">
        <f aca="false">IF(A2681="","",IF(G2681&lt;&gt;"",G2681,IFERROR(INDEX(Accounts!$D$2:$D$40,MATCH(B2681,Accounts!$A$2:$A$40,0)),"Household")))</f>
        <v/>
      </c>
      <c r="L2681" s="25" t="str">
        <f aca="false">IF(F2681="","",SUMIFS($D$2:$D$3001,$F$2:$F$3001,F2681))</f>
        <v/>
      </c>
      <c r="M2681" s="23" t="str">
        <f aca="false">IF(A2681="","",IF(E2681="","Uncategorized",IF(I2681="Unknown","Unknown category",IF(AND(I2681="Transfer",F2681=""),"Transfer needs ID",IF(AND(F2681&lt;&gt;"",ABS(N(L2681))&gt;0.009),"Unmatched transfer",IF(AND(LEFT(E2681,6)="Rental",K2681="Household"),"Rental row needs property",""))))))</f>
        <v/>
      </c>
    </row>
    <row r="2682" customFormat="false" ht="15" hidden="false" customHeight="false" outlineLevel="0" collapsed="false">
      <c r="A2682" s="21"/>
      <c r="D2682" s="22"/>
      <c r="I2682" s="23" t="str">
        <f aca="false">IF(E2682="","",IFERROR(INDEX(Categories!$A$2:$A$200,MATCH(E2682,Categories!$B$2:$B$200,0)),"Unknown"))</f>
        <v/>
      </c>
      <c r="J2682" s="24" t="str">
        <f aca="false">IF(A2682="","",DATE(YEAR(A2682),MONTH(A2682),1))</f>
        <v/>
      </c>
      <c r="K2682" s="23" t="str">
        <f aca="false">IF(A2682="","",IF(G2682&lt;&gt;"",G2682,IFERROR(INDEX(Accounts!$D$2:$D$40,MATCH(B2682,Accounts!$A$2:$A$40,0)),"Household")))</f>
        <v/>
      </c>
      <c r="L2682" s="25" t="str">
        <f aca="false">IF(F2682="","",SUMIFS($D$2:$D$3001,$F$2:$F$3001,F2682))</f>
        <v/>
      </c>
      <c r="M2682" s="23" t="str">
        <f aca="false">IF(A2682="","",IF(E2682="","Uncategorized",IF(I2682="Unknown","Unknown category",IF(AND(I2682="Transfer",F2682=""),"Transfer needs ID",IF(AND(F2682&lt;&gt;"",ABS(N(L2682))&gt;0.009),"Unmatched transfer",IF(AND(LEFT(E2682,6)="Rental",K2682="Household"),"Rental row needs property",""))))))</f>
        <v/>
      </c>
    </row>
    <row r="2683" customFormat="false" ht="15" hidden="false" customHeight="false" outlineLevel="0" collapsed="false">
      <c r="A2683" s="21"/>
      <c r="D2683" s="22"/>
      <c r="I2683" s="23" t="str">
        <f aca="false">IF(E2683="","",IFERROR(INDEX(Categories!$A$2:$A$200,MATCH(E2683,Categories!$B$2:$B$200,0)),"Unknown"))</f>
        <v/>
      </c>
      <c r="J2683" s="24" t="str">
        <f aca="false">IF(A2683="","",DATE(YEAR(A2683),MONTH(A2683),1))</f>
        <v/>
      </c>
      <c r="K2683" s="23" t="str">
        <f aca="false">IF(A2683="","",IF(G2683&lt;&gt;"",G2683,IFERROR(INDEX(Accounts!$D$2:$D$40,MATCH(B2683,Accounts!$A$2:$A$40,0)),"Household")))</f>
        <v/>
      </c>
      <c r="L2683" s="25" t="str">
        <f aca="false">IF(F2683="","",SUMIFS($D$2:$D$3001,$F$2:$F$3001,F2683))</f>
        <v/>
      </c>
      <c r="M2683" s="23" t="str">
        <f aca="false">IF(A2683="","",IF(E2683="","Uncategorized",IF(I2683="Unknown","Unknown category",IF(AND(I2683="Transfer",F2683=""),"Transfer needs ID",IF(AND(F2683&lt;&gt;"",ABS(N(L2683))&gt;0.009),"Unmatched transfer",IF(AND(LEFT(E2683,6)="Rental",K2683="Household"),"Rental row needs property",""))))))</f>
        <v/>
      </c>
    </row>
    <row r="2684" customFormat="false" ht="15" hidden="false" customHeight="false" outlineLevel="0" collapsed="false">
      <c r="A2684" s="21"/>
      <c r="D2684" s="22"/>
      <c r="I2684" s="23" t="str">
        <f aca="false">IF(E2684="","",IFERROR(INDEX(Categories!$A$2:$A$200,MATCH(E2684,Categories!$B$2:$B$200,0)),"Unknown"))</f>
        <v/>
      </c>
      <c r="J2684" s="24" t="str">
        <f aca="false">IF(A2684="","",DATE(YEAR(A2684),MONTH(A2684),1))</f>
        <v/>
      </c>
      <c r="K2684" s="23" t="str">
        <f aca="false">IF(A2684="","",IF(G2684&lt;&gt;"",G2684,IFERROR(INDEX(Accounts!$D$2:$D$40,MATCH(B2684,Accounts!$A$2:$A$40,0)),"Household")))</f>
        <v/>
      </c>
      <c r="L2684" s="25" t="str">
        <f aca="false">IF(F2684="","",SUMIFS($D$2:$D$3001,$F$2:$F$3001,F2684))</f>
        <v/>
      </c>
      <c r="M2684" s="23" t="str">
        <f aca="false">IF(A2684="","",IF(E2684="","Uncategorized",IF(I2684="Unknown","Unknown category",IF(AND(I2684="Transfer",F2684=""),"Transfer needs ID",IF(AND(F2684&lt;&gt;"",ABS(N(L2684))&gt;0.009),"Unmatched transfer",IF(AND(LEFT(E2684,6)="Rental",K2684="Household"),"Rental row needs property",""))))))</f>
        <v/>
      </c>
    </row>
    <row r="2685" customFormat="false" ht="15" hidden="false" customHeight="false" outlineLevel="0" collapsed="false">
      <c r="A2685" s="21"/>
      <c r="D2685" s="22"/>
      <c r="I2685" s="23" t="str">
        <f aca="false">IF(E2685="","",IFERROR(INDEX(Categories!$A$2:$A$200,MATCH(E2685,Categories!$B$2:$B$200,0)),"Unknown"))</f>
        <v/>
      </c>
      <c r="J2685" s="24" t="str">
        <f aca="false">IF(A2685="","",DATE(YEAR(A2685),MONTH(A2685),1))</f>
        <v/>
      </c>
      <c r="K2685" s="23" t="str">
        <f aca="false">IF(A2685="","",IF(G2685&lt;&gt;"",G2685,IFERROR(INDEX(Accounts!$D$2:$D$40,MATCH(B2685,Accounts!$A$2:$A$40,0)),"Household")))</f>
        <v/>
      </c>
      <c r="L2685" s="25" t="str">
        <f aca="false">IF(F2685="","",SUMIFS($D$2:$D$3001,$F$2:$F$3001,F2685))</f>
        <v/>
      </c>
      <c r="M2685" s="23" t="str">
        <f aca="false">IF(A2685="","",IF(E2685="","Uncategorized",IF(I2685="Unknown","Unknown category",IF(AND(I2685="Transfer",F2685=""),"Transfer needs ID",IF(AND(F2685&lt;&gt;"",ABS(N(L2685))&gt;0.009),"Unmatched transfer",IF(AND(LEFT(E2685,6)="Rental",K2685="Household"),"Rental row needs property",""))))))</f>
        <v/>
      </c>
    </row>
    <row r="2686" customFormat="false" ht="15" hidden="false" customHeight="false" outlineLevel="0" collapsed="false">
      <c r="A2686" s="21"/>
      <c r="D2686" s="22"/>
      <c r="I2686" s="23" t="str">
        <f aca="false">IF(E2686="","",IFERROR(INDEX(Categories!$A$2:$A$200,MATCH(E2686,Categories!$B$2:$B$200,0)),"Unknown"))</f>
        <v/>
      </c>
      <c r="J2686" s="24" t="str">
        <f aca="false">IF(A2686="","",DATE(YEAR(A2686),MONTH(A2686),1))</f>
        <v/>
      </c>
      <c r="K2686" s="23" t="str">
        <f aca="false">IF(A2686="","",IF(G2686&lt;&gt;"",G2686,IFERROR(INDEX(Accounts!$D$2:$D$40,MATCH(B2686,Accounts!$A$2:$A$40,0)),"Household")))</f>
        <v/>
      </c>
      <c r="L2686" s="25" t="str">
        <f aca="false">IF(F2686="","",SUMIFS($D$2:$D$3001,$F$2:$F$3001,F2686))</f>
        <v/>
      </c>
      <c r="M2686" s="23" t="str">
        <f aca="false">IF(A2686="","",IF(E2686="","Uncategorized",IF(I2686="Unknown","Unknown category",IF(AND(I2686="Transfer",F2686=""),"Transfer needs ID",IF(AND(F2686&lt;&gt;"",ABS(N(L2686))&gt;0.009),"Unmatched transfer",IF(AND(LEFT(E2686,6)="Rental",K2686="Household"),"Rental row needs property",""))))))</f>
        <v/>
      </c>
    </row>
    <row r="2687" customFormat="false" ht="15" hidden="false" customHeight="false" outlineLevel="0" collapsed="false">
      <c r="A2687" s="21"/>
      <c r="D2687" s="22"/>
      <c r="I2687" s="23" t="str">
        <f aca="false">IF(E2687="","",IFERROR(INDEX(Categories!$A$2:$A$200,MATCH(E2687,Categories!$B$2:$B$200,0)),"Unknown"))</f>
        <v/>
      </c>
      <c r="J2687" s="24" t="str">
        <f aca="false">IF(A2687="","",DATE(YEAR(A2687),MONTH(A2687),1))</f>
        <v/>
      </c>
      <c r="K2687" s="23" t="str">
        <f aca="false">IF(A2687="","",IF(G2687&lt;&gt;"",G2687,IFERROR(INDEX(Accounts!$D$2:$D$40,MATCH(B2687,Accounts!$A$2:$A$40,0)),"Household")))</f>
        <v/>
      </c>
      <c r="L2687" s="25" t="str">
        <f aca="false">IF(F2687="","",SUMIFS($D$2:$D$3001,$F$2:$F$3001,F2687))</f>
        <v/>
      </c>
      <c r="M2687" s="23" t="str">
        <f aca="false">IF(A2687="","",IF(E2687="","Uncategorized",IF(I2687="Unknown","Unknown category",IF(AND(I2687="Transfer",F2687=""),"Transfer needs ID",IF(AND(F2687&lt;&gt;"",ABS(N(L2687))&gt;0.009),"Unmatched transfer",IF(AND(LEFT(E2687,6)="Rental",K2687="Household"),"Rental row needs property",""))))))</f>
        <v/>
      </c>
    </row>
    <row r="2688" customFormat="false" ht="15" hidden="false" customHeight="false" outlineLevel="0" collapsed="false">
      <c r="A2688" s="21"/>
      <c r="D2688" s="22"/>
      <c r="I2688" s="23" t="str">
        <f aca="false">IF(E2688="","",IFERROR(INDEX(Categories!$A$2:$A$200,MATCH(E2688,Categories!$B$2:$B$200,0)),"Unknown"))</f>
        <v/>
      </c>
      <c r="J2688" s="24" t="str">
        <f aca="false">IF(A2688="","",DATE(YEAR(A2688),MONTH(A2688),1))</f>
        <v/>
      </c>
      <c r="K2688" s="23" t="str">
        <f aca="false">IF(A2688="","",IF(G2688&lt;&gt;"",G2688,IFERROR(INDEX(Accounts!$D$2:$D$40,MATCH(B2688,Accounts!$A$2:$A$40,0)),"Household")))</f>
        <v/>
      </c>
      <c r="L2688" s="25" t="str">
        <f aca="false">IF(F2688="","",SUMIFS($D$2:$D$3001,$F$2:$F$3001,F2688))</f>
        <v/>
      </c>
      <c r="M2688" s="23" t="str">
        <f aca="false">IF(A2688="","",IF(E2688="","Uncategorized",IF(I2688="Unknown","Unknown category",IF(AND(I2688="Transfer",F2688=""),"Transfer needs ID",IF(AND(F2688&lt;&gt;"",ABS(N(L2688))&gt;0.009),"Unmatched transfer",IF(AND(LEFT(E2688,6)="Rental",K2688="Household"),"Rental row needs property",""))))))</f>
        <v/>
      </c>
    </row>
    <row r="2689" customFormat="false" ht="15" hidden="false" customHeight="false" outlineLevel="0" collapsed="false">
      <c r="A2689" s="21"/>
      <c r="D2689" s="22"/>
      <c r="I2689" s="23" t="str">
        <f aca="false">IF(E2689="","",IFERROR(INDEX(Categories!$A$2:$A$200,MATCH(E2689,Categories!$B$2:$B$200,0)),"Unknown"))</f>
        <v/>
      </c>
      <c r="J2689" s="24" t="str">
        <f aca="false">IF(A2689="","",DATE(YEAR(A2689),MONTH(A2689),1))</f>
        <v/>
      </c>
      <c r="K2689" s="23" t="str">
        <f aca="false">IF(A2689="","",IF(G2689&lt;&gt;"",G2689,IFERROR(INDEX(Accounts!$D$2:$D$40,MATCH(B2689,Accounts!$A$2:$A$40,0)),"Household")))</f>
        <v/>
      </c>
      <c r="L2689" s="25" t="str">
        <f aca="false">IF(F2689="","",SUMIFS($D$2:$D$3001,$F$2:$F$3001,F2689))</f>
        <v/>
      </c>
      <c r="M2689" s="23" t="str">
        <f aca="false">IF(A2689="","",IF(E2689="","Uncategorized",IF(I2689="Unknown","Unknown category",IF(AND(I2689="Transfer",F2689=""),"Transfer needs ID",IF(AND(F2689&lt;&gt;"",ABS(N(L2689))&gt;0.009),"Unmatched transfer",IF(AND(LEFT(E2689,6)="Rental",K2689="Household"),"Rental row needs property",""))))))</f>
        <v/>
      </c>
    </row>
    <row r="2690" customFormat="false" ht="15" hidden="false" customHeight="false" outlineLevel="0" collapsed="false">
      <c r="A2690" s="21"/>
      <c r="D2690" s="22"/>
      <c r="I2690" s="23" t="str">
        <f aca="false">IF(E2690="","",IFERROR(INDEX(Categories!$A$2:$A$200,MATCH(E2690,Categories!$B$2:$B$200,0)),"Unknown"))</f>
        <v/>
      </c>
      <c r="J2690" s="24" t="str">
        <f aca="false">IF(A2690="","",DATE(YEAR(A2690),MONTH(A2690),1))</f>
        <v/>
      </c>
      <c r="K2690" s="23" t="str">
        <f aca="false">IF(A2690="","",IF(G2690&lt;&gt;"",G2690,IFERROR(INDEX(Accounts!$D$2:$D$40,MATCH(B2690,Accounts!$A$2:$A$40,0)),"Household")))</f>
        <v/>
      </c>
      <c r="L2690" s="25" t="str">
        <f aca="false">IF(F2690="","",SUMIFS($D$2:$D$3001,$F$2:$F$3001,F2690))</f>
        <v/>
      </c>
      <c r="M2690" s="23" t="str">
        <f aca="false">IF(A2690="","",IF(E2690="","Uncategorized",IF(I2690="Unknown","Unknown category",IF(AND(I2690="Transfer",F2690=""),"Transfer needs ID",IF(AND(F2690&lt;&gt;"",ABS(N(L2690))&gt;0.009),"Unmatched transfer",IF(AND(LEFT(E2690,6)="Rental",K2690="Household"),"Rental row needs property",""))))))</f>
        <v/>
      </c>
    </row>
    <row r="2691" customFormat="false" ht="15" hidden="false" customHeight="false" outlineLevel="0" collapsed="false">
      <c r="A2691" s="21"/>
      <c r="D2691" s="22"/>
      <c r="I2691" s="23" t="str">
        <f aca="false">IF(E2691="","",IFERROR(INDEX(Categories!$A$2:$A$200,MATCH(E2691,Categories!$B$2:$B$200,0)),"Unknown"))</f>
        <v/>
      </c>
      <c r="J2691" s="24" t="str">
        <f aca="false">IF(A2691="","",DATE(YEAR(A2691),MONTH(A2691),1))</f>
        <v/>
      </c>
      <c r="K2691" s="23" t="str">
        <f aca="false">IF(A2691="","",IF(G2691&lt;&gt;"",G2691,IFERROR(INDEX(Accounts!$D$2:$D$40,MATCH(B2691,Accounts!$A$2:$A$40,0)),"Household")))</f>
        <v/>
      </c>
      <c r="L2691" s="25" t="str">
        <f aca="false">IF(F2691="","",SUMIFS($D$2:$D$3001,$F$2:$F$3001,F2691))</f>
        <v/>
      </c>
      <c r="M2691" s="23" t="str">
        <f aca="false">IF(A2691="","",IF(E2691="","Uncategorized",IF(I2691="Unknown","Unknown category",IF(AND(I2691="Transfer",F2691=""),"Transfer needs ID",IF(AND(F2691&lt;&gt;"",ABS(N(L2691))&gt;0.009),"Unmatched transfer",IF(AND(LEFT(E2691,6)="Rental",K2691="Household"),"Rental row needs property",""))))))</f>
        <v/>
      </c>
    </row>
    <row r="2692" customFormat="false" ht="15" hidden="false" customHeight="false" outlineLevel="0" collapsed="false">
      <c r="A2692" s="21"/>
      <c r="D2692" s="22"/>
      <c r="I2692" s="23" t="str">
        <f aca="false">IF(E2692="","",IFERROR(INDEX(Categories!$A$2:$A$200,MATCH(E2692,Categories!$B$2:$B$200,0)),"Unknown"))</f>
        <v/>
      </c>
      <c r="J2692" s="24" t="str">
        <f aca="false">IF(A2692="","",DATE(YEAR(A2692),MONTH(A2692),1))</f>
        <v/>
      </c>
      <c r="K2692" s="23" t="str">
        <f aca="false">IF(A2692="","",IF(G2692&lt;&gt;"",G2692,IFERROR(INDEX(Accounts!$D$2:$D$40,MATCH(B2692,Accounts!$A$2:$A$40,0)),"Household")))</f>
        <v/>
      </c>
      <c r="L2692" s="25" t="str">
        <f aca="false">IF(F2692="","",SUMIFS($D$2:$D$3001,$F$2:$F$3001,F2692))</f>
        <v/>
      </c>
      <c r="M2692" s="23" t="str">
        <f aca="false">IF(A2692="","",IF(E2692="","Uncategorized",IF(I2692="Unknown","Unknown category",IF(AND(I2692="Transfer",F2692=""),"Transfer needs ID",IF(AND(F2692&lt;&gt;"",ABS(N(L2692))&gt;0.009),"Unmatched transfer",IF(AND(LEFT(E2692,6)="Rental",K2692="Household"),"Rental row needs property",""))))))</f>
        <v/>
      </c>
    </row>
    <row r="2693" customFormat="false" ht="15" hidden="false" customHeight="false" outlineLevel="0" collapsed="false">
      <c r="A2693" s="21"/>
      <c r="D2693" s="22"/>
      <c r="I2693" s="23" t="str">
        <f aca="false">IF(E2693="","",IFERROR(INDEX(Categories!$A$2:$A$200,MATCH(E2693,Categories!$B$2:$B$200,0)),"Unknown"))</f>
        <v/>
      </c>
      <c r="J2693" s="24" t="str">
        <f aca="false">IF(A2693="","",DATE(YEAR(A2693),MONTH(A2693),1))</f>
        <v/>
      </c>
      <c r="K2693" s="23" t="str">
        <f aca="false">IF(A2693="","",IF(G2693&lt;&gt;"",G2693,IFERROR(INDEX(Accounts!$D$2:$D$40,MATCH(B2693,Accounts!$A$2:$A$40,0)),"Household")))</f>
        <v/>
      </c>
      <c r="L2693" s="25" t="str">
        <f aca="false">IF(F2693="","",SUMIFS($D$2:$D$3001,$F$2:$F$3001,F2693))</f>
        <v/>
      </c>
      <c r="M2693" s="23" t="str">
        <f aca="false">IF(A2693="","",IF(E2693="","Uncategorized",IF(I2693="Unknown","Unknown category",IF(AND(I2693="Transfer",F2693=""),"Transfer needs ID",IF(AND(F2693&lt;&gt;"",ABS(N(L2693))&gt;0.009),"Unmatched transfer",IF(AND(LEFT(E2693,6)="Rental",K2693="Household"),"Rental row needs property",""))))))</f>
        <v/>
      </c>
    </row>
    <row r="2694" customFormat="false" ht="15" hidden="false" customHeight="false" outlineLevel="0" collapsed="false">
      <c r="A2694" s="21"/>
      <c r="D2694" s="22"/>
      <c r="I2694" s="23" t="str">
        <f aca="false">IF(E2694="","",IFERROR(INDEX(Categories!$A$2:$A$200,MATCH(E2694,Categories!$B$2:$B$200,0)),"Unknown"))</f>
        <v/>
      </c>
      <c r="J2694" s="24" t="str">
        <f aca="false">IF(A2694="","",DATE(YEAR(A2694),MONTH(A2694),1))</f>
        <v/>
      </c>
      <c r="K2694" s="23" t="str">
        <f aca="false">IF(A2694="","",IF(G2694&lt;&gt;"",G2694,IFERROR(INDEX(Accounts!$D$2:$D$40,MATCH(B2694,Accounts!$A$2:$A$40,0)),"Household")))</f>
        <v/>
      </c>
      <c r="L2694" s="25" t="str">
        <f aca="false">IF(F2694="","",SUMIFS($D$2:$D$3001,$F$2:$F$3001,F2694))</f>
        <v/>
      </c>
      <c r="M2694" s="23" t="str">
        <f aca="false">IF(A2694="","",IF(E2694="","Uncategorized",IF(I2694="Unknown","Unknown category",IF(AND(I2694="Transfer",F2694=""),"Transfer needs ID",IF(AND(F2694&lt;&gt;"",ABS(N(L2694))&gt;0.009),"Unmatched transfer",IF(AND(LEFT(E2694,6)="Rental",K2694="Household"),"Rental row needs property",""))))))</f>
        <v/>
      </c>
    </row>
    <row r="2695" customFormat="false" ht="15" hidden="false" customHeight="false" outlineLevel="0" collapsed="false">
      <c r="A2695" s="21"/>
      <c r="D2695" s="22"/>
      <c r="I2695" s="23" t="str">
        <f aca="false">IF(E2695="","",IFERROR(INDEX(Categories!$A$2:$A$200,MATCH(E2695,Categories!$B$2:$B$200,0)),"Unknown"))</f>
        <v/>
      </c>
      <c r="J2695" s="24" t="str">
        <f aca="false">IF(A2695="","",DATE(YEAR(A2695),MONTH(A2695),1))</f>
        <v/>
      </c>
      <c r="K2695" s="23" t="str">
        <f aca="false">IF(A2695="","",IF(G2695&lt;&gt;"",G2695,IFERROR(INDEX(Accounts!$D$2:$D$40,MATCH(B2695,Accounts!$A$2:$A$40,0)),"Household")))</f>
        <v/>
      </c>
      <c r="L2695" s="25" t="str">
        <f aca="false">IF(F2695="","",SUMIFS($D$2:$D$3001,$F$2:$F$3001,F2695))</f>
        <v/>
      </c>
      <c r="M2695" s="23" t="str">
        <f aca="false">IF(A2695="","",IF(E2695="","Uncategorized",IF(I2695="Unknown","Unknown category",IF(AND(I2695="Transfer",F2695=""),"Transfer needs ID",IF(AND(F2695&lt;&gt;"",ABS(N(L2695))&gt;0.009),"Unmatched transfer",IF(AND(LEFT(E2695,6)="Rental",K2695="Household"),"Rental row needs property",""))))))</f>
        <v/>
      </c>
    </row>
    <row r="2696" customFormat="false" ht="15" hidden="false" customHeight="false" outlineLevel="0" collapsed="false">
      <c r="A2696" s="21"/>
      <c r="D2696" s="22"/>
      <c r="I2696" s="23" t="str">
        <f aca="false">IF(E2696="","",IFERROR(INDEX(Categories!$A$2:$A$200,MATCH(E2696,Categories!$B$2:$B$200,0)),"Unknown"))</f>
        <v/>
      </c>
      <c r="J2696" s="24" t="str">
        <f aca="false">IF(A2696="","",DATE(YEAR(A2696),MONTH(A2696),1))</f>
        <v/>
      </c>
      <c r="K2696" s="23" t="str">
        <f aca="false">IF(A2696="","",IF(G2696&lt;&gt;"",G2696,IFERROR(INDEX(Accounts!$D$2:$D$40,MATCH(B2696,Accounts!$A$2:$A$40,0)),"Household")))</f>
        <v/>
      </c>
      <c r="L2696" s="25" t="str">
        <f aca="false">IF(F2696="","",SUMIFS($D$2:$D$3001,$F$2:$F$3001,F2696))</f>
        <v/>
      </c>
      <c r="M2696" s="23" t="str">
        <f aca="false">IF(A2696="","",IF(E2696="","Uncategorized",IF(I2696="Unknown","Unknown category",IF(AND(I2696="Transfer",F2696=""),"Transfer needs ID",IF(AND(F2696&lt;&gt;"",ABS(N(L2696))&gt;0.009),"Unmatched transfer",IF(AND(LEFT(E2696,6)="Rental",K2696="Household"),"Rental row needs property",""))))))</f>
        <v/>
      </c>
    </row>
    <row r="2697" customFormat="false" ht="15" hidden="false" customHeight="false" outlineLevel="0" collapsed="false">
      <c r="A2697" s="21"/>
      <c r="D2697" s="22"/>
      <c r="I2697" s="23" t="str">
        <f aca="false">IF(E2697="","",IFERROR(INDEX(Categories!$A$2:$A$200,MATCH(E2697,Categories!$B$2:$B$200,0)),"Unknown"))</f>
        <v/>
      </c>
      <c r="J2697" s="24" t="str">
        <f aca="false">IF(A2697="","",DATE(YEAR(A2697),MONTH(A2697),1))</f>
        <v/>
      </c>
      <c r="K2697" s="23" t="str">
        <f aca="false">IF(A2697="","",IF(G2697&lt;&gt;"",G2697,IFERROR(INDEX(Accounts!$D$2:$D$40,MATCH(B2697,Accounts!$A$2:$A$40,0)),"Household")))</f>
        <v/>
      </c>
      <c r="L2697" s="25" t="str">
        <f aca="false">IF(F2697="","",SUMIFS($D$2:$D$3001,$F$2:$F$3001,F2697))</f>
        <v/>
      </c>
      <c r="M2697" s="23" t="str">
        <f aca="false">IF(A2697="","",IF(E2697="","Uncategorized",IF(I2697="Unknown","Unknown category",IF(AND(I2697="Transfer",F2697=""),"Transfer needs ID",IF(AND(F2697&lt;&gt;"",ABS(N(L2697))&gt;0.009),"Unmatched transfer",IF(AND(LEFT(E2697,6)="Rental",K2697="Household"),"Rental row needs property",""))))))</f>
        <v/>
      </c>
    </row>
    <row r="2698" customFormat="false" ht="15" hidden="false" customHeight="false" outlineLevel="0" collapsed="false">
      <c r="A2698" s="21"/>
      <c r="D2698" s="22"/>
      <c r="I2698" s="23" t="str">
        <f aca="false">IF(E2698="","",IFERROR(INDEX(Categories!$A$2:$A$200,MATCH(E2698,Categories!$B$2:$B$200,0)),"Unknown"))</f>
        <v/>
      </c>
      <c r="J2698" s="24" t="str">
        <f aca="false">IF(A2698="","",DATE(YEAR(A2698),MONTH(A2698),1))</f>
        <v/>
      </c>
      <c r="K2698" s="23" t="str">
        <f aca="false">IF(A2698="","",IF(G2698&lt;&gt;"",G2698,IFERROR(INDEX(Accounts!$D$2:$D$40,MATCH(B2698,Accounts!$A$2:$A$40,0)),"Household")))</f>
        <v/>
      </c>
      <c r="L2698" s="25" t="str">
        <f aca="false">IF(F2698="","",SUMIFS($D$2:$D$3001,$F$2:$F$3001,F2698))</f>
        <v/>
      </c>
      <c r="M2698" s="23" t="str">
        <f aca="false">IF(A2698="","",IF(E2698="","Uncategorized",IF(I2698="Unknown","Unknown category",IF(AND(I2698="Transfer",F2698=""),"Transfer needs ID",IF(AND(F2698&lt;&gt;"",ABS(N(L2698))&gt;0.009),"Unmatched transfer",IF(AND(LEFT(E2698,6)="Rental",K2698="Household"),"Rental row needs property",""))))))</f>
        <v/>
      </c>
    </row>
    <row r="2699" customFormat="false" ht="15" hidden="false" customHeight="false" outlineLevel="0" collapsed="false">
      <c r="A2699" s="21"/>
      <c r="D2699" s="22"/>
      <c r="I2699" s="23" t="str">
        <f aca="false">IF(E2699="","",IFERROR(INDEX(Categories!$A$2:$A$200,MATCH(E2699,Categories!$B$2:$B$200,0)),"Unknown"))</f>
        <v/>
      </c>
      <c r="J2699" s="24" t="str">
        <f aca="false">IF(A2699="","",DATE(YEAR(A2699),MONTH(A2699),1))</f>
        <v/>
      </c>
      <c r="K2699" s="23" t="str">
        <f aca="false">IF(A2699="","",IF(G2699&lt;&gt;"",G2699,IFERROR(INDEX(Accounts!$D$2:$D$40,MATCH(B2699,Accounts!$A$2:$A$40,0)),"Household")))</f>
        <v/>
      </c>
      <c r="L2699" s="25" t="str">
        <f aca="false">IF(F2699="","",SUMIFS($D$2:$D$3001,$F$2:$F$3001,F2699))</f>
        <v/>
      </c>
      <c r="M2699" s="23" t="str">
        <f aca="false">IF(A2699="","",IF(E2699="","Uncategorized",IF(I2699="Unknown","Unknown category",IF(AND(I2699="Transfer",F2699=""),"Transfer needs ID",IF(AND(F2699&lt;&gt;"",ABS(N(L2699))&gt;0.009),"Unmatched transfer",IF(AND(LEFT(E2699,6)="Rental",K2699="Household"),"Rental row needs property",""))))))</f>
        <v/>
      </c>
    </row>
    <row r="2700" customFormat="false" ht="15" hidden="false" customHeight="false" outlineLevel="0" collapsed="false">
      <c r="A2700" s="21"/>
      <c r="D2700" s="22"/>
      <c r="I2700" s="23" t="str">
        <f aca="false">IF(E2700="","",IFERROR(INDEX(Categories!$A$2:$A$200,MATCH(E2700,Categories!$B$2:$B$200,0)),"Unknown"))</f>
        <v/>
      </c>
      <c r="J2700" s="24" t="str">
        <f aca="false">IF(A2700="","",DATE(YEAR(A2700),MONTH(A2700),1))</f>
        <v/>
      </c>
      <c r="K2700" s="23" t="str">
        <f aca="false">IF(A2700="","",IF(G2700&lt;&gt;"",G2700,IFERROR(INDEX(Accounts!$D$2:$D$40,MATCH(B2700,Accounts!$A$2:$A$40,0)),"Household")))</f>
        <v/>
      </c>
      <c r="L2700" s="25" t="str">
        <f aca="false">IF(F2700="","",SUMIFS($D$2:$D$3001,$F$2:$F$3001,F2700))</f>
        <v/>
      </c>
      <c r="M2700" s="23" t="str">
        <f aca="false">IF(A2700="","",IF(E2700="","Uncategorized",IF(I2700="Unknown","Unknown category",IF(AND(I2700="Transfer",F2700=""),"Transfer needs ID",IF(AND(F2700&lt;&gt;"",ABS(N(L2700))&gt;0.009),"Unmatched transfer",IF(AND(LEFT(E2700,6)="Rental",K2700="Household"),"Rental row needs property",""))))))</f>
        <v/>
      </c>
    </row>
    <row r="2701" customFormat="false" ht="15" hidden="false" customHeight="false" outlineLevel="0" collapsed="false">
      <c r="A2701" s="21"/>
      <c r="D2701" s="22"/>
      <c r="I2701" s="23" t="str">
        <f aca="false">IF(E2701="","",IFERROR(INDEX(Categories!$A$2:$A$200,MATCH(E2701,Categories!$B$2:$B$200,0)),"Unknown"))</f>
        <v/>
      </c>
      <c r="J2701" s="24" t="str">
        <f aca="false">IF(A2701="","",DATE(YEAR(A2701),MONTH(A2701),1))</f>
        <v/>
      </c>
      <c r="K2701" s="23" t="str">
        <f aca="false">IF(A2701="","",IF(G2701&lt;&gt;"",G2701,IFERROR(INDEX(Accounts!$D$2:$D$40,MATCH(B2701,Accounts!$A$2:$A$40,0)),"Household")))</f>
        <v/>
      </c>
      <c r="L2701" s="25" t="str">
        <f aca="false">IF(F2701="","",SUMIFS($D$2:$D$3001,$F$2:$F$3001,F2701))</f>
        <v/>
      </c>
      <c r="M2701" s="23" t="str">
        <f aca="false">IF(A2701="","",IF(E2701="","Uncategorized",IF(I2701="Unknown","Unknown category",IF(AND(I2701="Transfer",F2701=""),"Transfer needs ID",IF(AND(F2701&lt;&gt;"",ABS(N(L2701))&gt;0.009),"Unmatched transfer",IF(AND(LEFT(E2701,6)="Rental",K2701="Household"),"Rental row needs property",""))))))</f>
        <v/>
      </c>
    </row>
    <row r="2702" customFormat="false" ht="15" hidden="false" customHeight="false" outlineLevel="0" collapsed="false">
      <c r="A2702" s="21"/>
      <c r="D2702" s="22"/>
      <c r="I2702" s="23" t="str">
        <f aca="false">IF(E2702="","",IFERROR(INDEX(Categories!$A$2:$A$200,MATCH(E2702,Categories!$B$2:$B$200,0)),"Unknown"))</f>
        <v/>
      </c>
      <c r="J2702" s="24" t="str">
        <f aca="false">IF(A2702="","",DATE(YEAR(A2702),MONTH(A2702),1))</f>
        <v/>
      </c>
      <c r="K2702" s="23" t="str">
        <f aca="false">IF(A2702="","",IF(G2702&lt;&gt;"",G2702,IFERROR(INDEX(Accounts!$D$2:$D$40,MATCH(B2702,Accounts!$A$2:$A$40,0)),"Household")))</f>
        <v/>
      </c>
      <c r="L2702" s="25" t="str">
        <f aca="false">IF(F2702="","",SUMIFS($D$2:$D$3001,$F$2:$F$3001,F2702))</f>
        <v/>
      </c>
      <c r="M2702" s="23" t="str">
        <f aca="false">IF(A2702="","",IF(E2702="","Uncategorized",IF(I2702="Unknown","Unknown category",IF(AND(I2702="Transfer",F2702=""),"Transfer needs ID",IF(AND(F2702&lt;&gt;"",ABS(N(L2702))&gt;0.009),"Unmatched transfer",IF(AND(LEFT(E2702,6)="Rental",K2702="Household"),"Rental row needs property",""))))))</f>
        <v/>
      </c>
    </row>
    <row r="2703" customFormat="false" ht="15" hidden="false" customHeight="false" outlineLevel="0" collapsed="false">
      <c r="A2703" s="21"/>
      <c r="D2703" s="22"/>
      <c r="I2703" s="23" t="str">
        <f aca="false">IF(E2703="","",IFERROR(INDEX(Categories!$A$2:$A$200,MATCH(E2703,Categories!$B$2:$B$200,0)),"Unknown"))</f>
        <v/>
      </c>
      <c r="J2703" s="24" t="str">
        <f aca="false">IF(A2703="","",DATE(YEAR(A2703),MONTH(A2703),1))</f>
        <v/>
      </c>
      <c r="K2703" s="23" t="str">
        <f aca="false">IF(A2703="","",IF(G2703&lt;&gt;"",G2703,IFERROR(INDEX(Accounts!$D$2:$D$40,MATCH(B2703,Accounts!$A$2:$A$40,0)),"Household")))</f>
        <v/>
      </c>
      <c r="L2703" s="25" t="str">
        <f aca="false">IF(F2703="","",SUMIFS($D$2:$D$3001,$F$2:$F$3001,F2703))</f>
        <v/>
      </c>
      <c r="M2703" s="23" t="str">
        <f aca="false">IF(A2703="","",IF(E2703="","Uncategorized",IF(I2703="Unknown","Unknown category",IF(AND(I2703="Transfer",F2703=""),"Transfer needs ID",IF(AND(F2703&lt;&gt;"",ABS(N(L2703))&gt;0.009),"Unmatched transfer",IF(AND(LEFT(E2703,6)="Rental",K2703="Household"),"Rental row needs property",""))))))</f>
        <v/>
      </c>
    </row>
    <row r="2704" customFormat="false" ht="15" hidden="false" customHeight="false" outlineLevel="0" collapsed="false">
      <c r="A2704" s="21"/>
      <c r="D2704" s="22"/>
      <c r="I2704" s="23" t="str">
        <f aca="false">IF(E2704="","",IFERROR(INDEX(Categories!$A$2:$A$200,MATCH(E2704,Categories!$B$2:$B$200,0)),"Unknown"))</f>
        <v/>
      </c>
      <c r="J2704" s="24" t="str">
        <f aca="false">IF(A2704="","",DATE(YEAR(A2704),MONTH(A2704),1))</f>
        <v/>
      </c>
      <c r="K2704" s="23" t="str">
        <f aca="false">IF(A2704="","",IF(G2704&lt;&gt;"",G2704,IFERROR(INDEX(Accounts!$D$2:$D$40,MATCH(B2704,Accounts!$A$2:$A$40,0)),"Household")))</f>
        <v/>
      </c>
      <c r="L2704" s="25" t="str">
        <f aca="false">IF(F2704="","",SUMIFS($D$2:$D$3001,$F$2:$F$3001,F2704))</f>
        <v/>
      </c>
      <c r="M2704" s="23" t="str">
        <f aca="false">IF(A2704="","",IF(E2704="","Uncategorized",IF(I2704="Unknown","Unknown category",IF(AND(I2704="Transfer",F2704=""),"Transfer needs ID",IF(AND(F2704&lt;&gt;"",ABS(N(L2704))&gt;0.009),"Unmatched transfer",IF(AND(LEFT(E2704,6)="Rental",K2704="Household"),"Rental row needs property",""))))))</f>
        <v/>
      </c>
    </row>
    <row r="2705" customFormat="false" ht="15" hidden="false" customHeight="false" outlineLevel="0" collapsed="false">
      <c r="A2705" s="21"/>
      <c r="D2705" s="22"/>
      <c r="I2705" s="23" t="str">
        <f aca="false">IF(E2705="","",IFERROR(INDEX(Categories!$A$2:$A$200,MATCH(E2705,Categories!$B$2:$B$200,0)),"Unknown"))</f>
        <v/>
      </c>
      <c r="J2705" s="24" t="str">
        <f aca="false">IF(A2705="","",DATE(YEAR(A2705),MONTH(A2705),1))</f>
        <v/>
      </c>
      <c r="K2705" s="23" t="str">
        <f aca="false">IF(A2705="","",IF(G2705&lt;&gt;"",G2705,IFERROR(INDEX(Accounts!$D$2:$D$40,MATCH(B2705,Accounts!$A$2:$A$40,0)),"Household")))</f>
        <v/>
      </c>
      <c r="L2705" s="25" t="str">
        <f aca="false">IF(F2705="","",SUMIFS($D$2:$D$3001,$F$2:$F$3001,F2705))</f>
        <v/>
      </c>
      <c r="M2705" s="23" t="str">
        <f aca="false">IF(A2705="","",IF(E2705="","Uncategorized",IF(I2705="Unknown","Unknown category",IF(AND(I2705="Transfer",F2705=""),"Transfer needs ID",IF(AND(F2705&lt;&gt;"",ABS(N(L2705))&gt;0.009),"Unmatched transfer",IF(AND(LEFT(E2705,6)="Rental",K2705="Household"),"Rental row needs property",""))))))</f>
        <v/>
      </c>
    </row>
    <row r="2706" customFormat="false" ht="15" hidden="false" customHeight="false" outlineLevel="0" collapsed="false">
      <c r="A2706" s="21"/>
      <c r="D2706" s="22"/>
      <c r="I2706" s="23" t="str">
        <f aca="false">IF(E2706="","",IFERROR(INDEX(Categories!$A$2:$A$200,MATCH(E2706,Categories!$B$2:$B$200,0)),"Unknown"))</f>
        <v/>
      </c>
      <c r="J2706" s="24" t="str">
        <f aca="false">IF(A2706="","",DATE(YEAR(A2706),MONTH(A2706),1))</f>
        <v/>
      </c>
      <c r="K2706" s="23" t="str">
        <f aca="false">IF(A2706="","",IF(G2706&lt;&gt;"",G2706,IFERROR(INDEX(Accounts!$D$2:$D$40,MATCH(B2706,Accounts!$A$2:$A$40,0)),"Household")))</f>
        <v/>
      </c>
      <c r="L2706" s="25" t="str">
        <f aca="false">IF(F2706="","",SUMIFS($D$2:$D$3001,$F$2:$F$3001,F2706))</f>
        <v/>
      </c>
      <c r="M2706" s="23" t="str">
        <f aca="false">IF(A2706="","",IF(E2706="","Uncategorized",IF(I2706="Unknown","Unknown category",IF(AND(I2706="Transfer",F2706=""),"Transfer needs ID",IF(AND(F2706&lt;&gt;"",ABS(N(L2706))&gt;0.009),"Unmatched transfer",IF(AND(LEFT(E2706,6)="Rental",K2706="Household"),"Rental row needs property",""))))))</f>
        <v/>
      </c>
    </row>
    <row r="2707" customFormat="false" ht="15" hidden="false" customHeight="false" outlineLevel="0" collapsed="false">
      <c r="A2707" s="21"/>
      <c r="D2707" s="22"/>
      <c r="I2707" s="23" t="str">
        <f aca="false">IF(E2707="","",IFERROR(INDEX(Categories!$A$2:$A$200,MATCH(E2707,Categories!$B$2:$B$200,0)),"Unknown"))</f>
        <v/>
      </c>
      <c r="J2707" s="24" t="str">
        <f aca="false">IF(A2707="","",DATE(YEAR(A2707),MONTH(A2707),1))</f>
        <v/>
      </c>
      <c r="K2707" s="23" t="str">
        <f aca="false">IF(A2707="","",IF(G2707&lt;&gt;"",G2707,IFERROR(INDEX(Accounts!$D$2:$D$40,MATCH(B2707,Accounts!$A$2:$A$40,0)),"Household")))</f>
        <v/>
      </c>
      <c r="L2707" s="25" t="str">
        <f aca="false">IF(F2707="","",SUMIFS($D$2:$D$3001,$F$2:$F$3001,F2707))</f>
        <v/>
      </c>
      <c r="M2707" s="23" t="str">
        <f aca="false">IF(A2707="","",IF(E2707="","Uncategorized",IF(I2707="Unknown","Unknown category",IF(AND(I2707="Transfer",F2707=""),"Transfer needs ID",IF(AND(F2707&lt;&gt;"",ABS(N(L2707))&gt;0.009),"Unmatched transfer",IF(AND(LEFT(E2707,6)="Rental",K2707="Household"),"Rental row needs property",""))))))</f>
        <v/>
      </c>
    </row>
    <row r="2708" customFormat="false" ht="15" hidden="false" customHeight="false" outlineLevel="0" collapsed="false">
      <c r="A2708" s="21"/>
      <c r="D2708" s="22"/>
      <c r="I2708" s="23" t="str">
        <f aca="false">IF(E2708="","",IFERROR(INDEX(Categories!$A$2:$A$200,MATCH(E2708,Categories!$B$2:$B$200,0)),"Unknown"))</f>
        <v/>
      </c>
      <c r="J2708" s="24" t="str">
        <f aca="false">IF(A2708="","",DATE(YEAR(A2708),MONTH(A2708),1))</f>
        <v/>
      </c>
      <c r="K2708" s="23" t="str">
        <f aca="false">IF(A2708="","",IF(G2708&lt;&gt;"",G2708,IFERROR(INDEX(Accounts!$D$2:$D$40,MATCH(B2708,Accounts!$A$2:$A$40,0)),"Household")))</f>
        <v/>
      </c>
      <c r="L2708" s="25" t="str">
        <f aca="false">IF(F2708="","",SUMIFS($D$2:$D$3001,$F$2:$F$3001,F2708))</f>
        <v/>
      </c>
      <c r="M2708" s="23" t="str">
        <f aca="false">IF(A2708="","",IF(E2708="","Uncategorized",IF(I2708="Unknown","Unknown category",IF(AND(I2708="Transfer",F2708=""),"Transfer needs ID",IF(AND(F2708&lt;&gt;"",ABS(N(L2708))&gt;0.009),"Unmatched transfer",IF(AND(LEFT(E2708,6)="Rental",K2708="Household"),"Rental row needs property",""))))))</f>
        <v/>
      </c>
    </row>
    <row r="2709" customFormat="false" ht="15" hidden="false" customHeight="false" outlineLevel="0" collapsed="false">
      <c r="A2709" s="21"/>
      <c r="D2709" s="22"/>
      <c r="I2709" s="23" t="str">
        <f aca="false">IF(E2709="","",IFERROR(INDEX(Categories!$A$2:$A$200,MATCH(E2709,Categories!$B$2:$B$200,0)),"Unknown"))</f>
        <v/>
      </c>
      <c r="J2709" s="24" t="str">
        <f aca="false">IF(A2709="","",DATE(YEAR(A2709),MONTH(A2709),1))</f>
        <v/>
      </c>
      <c r="K2709" s="23" t="str">
        <f aca="false">IF(A2709="","",IF(G2709&lt;&gt;"",G2709,IFERROR(INDEX(Accounts!$D$2:$D$40,MATCH(B2709,Accounts!$A$2:$A$40,0)),"Household")))</f>
        <v/>
      </c>
      <c r="L2709" s="25" t="str">
        <f aca="false">IF(F2709="","",SUMIFS($D$2:$D$3001,$F$2:$F$3001,F2709))</f>
        <v/>
      </c>
      <c r="M2709" s="23" t="str">
        <f aca="false">IF(A2709="","",IF(E2709="","Uncategorized",IF(I2709="Unknown","Unknown category",IF(AND(I2709="Transfer",F2709=""),"Transfer needs ID",IF(AND(F2709&lt;&gt;"",ABS(N(L2709))&gt;0.009),"Unmatched transfer",IF(AND(LEFT(E2709,6)="Rental",K2709="Household"),"Rental row needs property",""))))))</f>
        <v/>
      </c>
    </row>
    <row r="2710" customFormat="false" ht="15" hidden="false" customHeight="false" outlineLevel="0" collapsed="false">
      <c r="A2710" s="21"/>
      <c r="D2710" s="22"/>
      <c r="I2710" s="23" t="str">
        <f aca="false">IF(E2710="","",IFERROR(INDEX(Categories!$A$2:$A$200,MATCH(E2710,Categories!$B$2:$B$200,0)),"Unknown"))</f>
        <v/>
      </c>
      <c r="J2710" s="24" t="str">
        <f aca="false">IF(A2710="","",DATE(YEAR(A2710),MONTH(A2710),1))</f>
        <v/>
      </c>
      <c r="K2710" s="23" t="str">
        <f aca="false">IF(A2710="","",IF(G2710&lt;&gt;"",G2710,IFERROR(INDEX(Accounts!$D$2:$D$40,MATCH(B2710,Accounts!$A$2:$A$40,0)),"Household")))</f>
        <v/>
      </c>
      <c r="L2710" s="25" t="str">
        <f aca="false">IF(F2710="","",SUMIFS($D$2:$D$3001,$F$2:$F$3001,F2710))</f>
        <v/>
      </c>
      <c r="M2710" s="23" t="str">
        <f aca="false">IF(A2710="","",IF(E2710="","Uncategorized",IF(I2710="Unknown","Unknown category",IF(AND(I2710="Transfer",F2710=""),"Transfer needs ID",IF(AND(F2710&lt;&gt;"",ABS(N(L2710))&gt;0.009),"Unmatched transfer",IF(AND(LEFT(E2710,6)="Rental",K2710="Household"),"Rental row needs property",""))))))</f>
        <v/>
      </c>
    </row>
    <row r="2711" customFormat="false" ht="15" hidden="false" customHeight="false" outlineLevel="0" collapsed="false">
      <c r="A2711" s="21"/>
      <c r="D2711" s="22"/>
      <c r="I2711" s="23" t="str">
        <f aca="false">IF(E2711="","",IFERROR(INDEX(Categories!$A$2:$A$200,MATCH(E2711,Categories!$B$2:$B$200,0)),"Unknown"))</f>
        <v/>
      </c>
      <c r="J2711" s="24" t="str">
        <f aca="false">IF(A2711="","",DATE(YEAR(A2711),MONTH(A2711),1))</f>
        <v/>
      </c>
      <c r="K2711" s="23" t="str">
        <f aca="false">IF(A2711="","",IF(G2711&lt;&gt;"",G2711,IFERROR(INDEX(Accounts!$D$2:$D$40,MATCH(B2711,Accounts!$A$2:$A$40,0)),"Household")))</f>
        <v/>
      </c>
      <c r="L2711" s="25" t="str">
        <f aca="false">IF(F2711="","",SUMIFS($D$2:$D$3001,$F$2:$F$3001,F2711))</f>
        <v/>
      </c>
      <c r="M2711" s="23" t="str">
        <f aca="false">IF(A2711="","",IF(E2711="","Uncategorized",IF(I2711="Unknown","Unknown category",IF(AND(I2711="Transfer",F2711=""),"Transfer needs ID",IF(AND(F2711&lt;&gt;"",ABS(N(L2711))&gt;0.009),"Unmatched transfer",IF(AND(LEFT(E2711,6)="Rental",K2711="Household"),"Rental row needs property",""))))))</f>
        <v/>
      </c>
    </row>
    <row r="2712" customFormat="false" ht="15" hidden="false" customHeight="false" outlineLevel="0" collapsed="false">
      <c r="A2712" s="21"/>
      <c r="D2712" s="22"/>
      <c r="I2712" s="23" t="str">
        <f aca="false">IF(E2712="","",IFERROR(INDEX(Categories!$A$2:$A$200,MATCH(E2712,Categories!$B$2:$B$200,0)),"Unknown"))</f>
        <v/>
      </c>
      <c r="J2712" s="24" t="str">
        <f aca="false">IF(A2712="","",DATE(YEAR(A2712),MONTH(A2712),1))</f>
        <v/>
      </c>
      <c r="K2712" s="23" t="str">
        <f aca="false">IF(A2712="","",IF(G2712&lt;&gt;"",G2712,IFERROR(INDEX(Accounts!$D$2:$D$40,MATCH(B2712,Accounts!$A$2:$A$40,0)),"Household")))</f>
        <v/>
      </c>
      <c r="L2712" s="25" t="str">
        <f aca="false">IF(F2712="","",SUMIFS($D$2:$D$3001,$F$2:$F$3001,F2712))</f>
        <v/>
      </c>
      <c r="M2712" s="23" t="str">
        <f aca="false">IF(A2712="","",IF(E2712="","Uncategorized",IF(I2712="Unknown","Unknown category",IF(AND(I2712="Transfer",F2712=""),"Transfer needs ID",IF(AND(F2712&lt;&gt;"",ABS(N(L2712))&gt;0.009),"Unmatched transfer",IF(AND(LEFT(E2712,6)="Rental",K2712="Household"),"Rental row needs property",""))))))</f>
        <v/>
      </c>
    </row>
    <row r="2713" customFormat="false" ht="15" hidden="false" customHeight="false" outlineLevel="0" collapsed="false">
      <c r="A2713" s="21"/>
      <c r="D2713" s="22"/>
      <c r="I2713" s="23" t="str">
        <f aca="false">IF(E2713="","",IFERROR(INDEX(Categories!$A$2:$A$200,MATCH(E2713,Categories!$B$2:$B$200,0)),"Unknown"))</f>
        <v/>
      </c>
      <c r="J2713" s="24" t="str">
        <f aca="false">IF(A2713="","",DATE(YEAR(A2713),MONTH(A2713),1))</f>
        <v/>
      </c>
      <c r="K2713" s="23" t="str">
        <f aca="false">IF(A2713="","",IF(G2713&lt;&gt;"",G2713,IFERROR(INDEX(Accounts!$D$2:$D$40,MATCH(B2713,Accounts!$A$2:$A$40,0)),"Household")))</f>
        <v/>
      </c>
      <c r="L2713" s="25" t="str">
        <f aca="false">IF(F2713="","",SUMIFS($D$2:$D$3001,$F$2:$F$3001,F2713))</f>
        <v/>
      </c>
      <c r="M2713" s="23" t="str">
        <f aca="false">IF(A2713="","",IF(E2713="","Uncategorized",IF(I2713="Unknown","Unknown category",IF(AND(I2713="Transfer",F2713=""),"Transfer needs ID",IF(AND(F2713&lt;&gt;"",ABS(N(L2713))&gt;0.009),"Unmatched transfer",IF(AND(LEFT(E2713,6)="Rental",K2713="Household"),"Rental row needs property",""))))))</f>
        <v/>
      </c>
    </row>
    <row r="2714" customFormat="false" ht="15" hidden="false" customHeight="false" outlineLevel="0" collapsed="false">
      <c r="A2714" s="21"/>
      <c r="D2714" s="22"/>
      <c r="I2714" s="23" t="str">
        <f aca="false">IF(E2714="","",IFERROR(INDEX(Categories!$A$2:$A$200,MATCH(E2714,Categories!$B$2:$B$200,0)),"Unknown"))</f>
        <v/>
      </c>
      <c r="J2714" s="24" t="str">
        <f aca="false">IF(A2714="","",DATE(YEAR(A2714),MONTH(A2714),1))</f>
        <v/>
      </c>
      <c r="K2714" s="23" t="str">
        <f aca="false">IF(A2714="","",IF(G2714&lt;&gt;"",G2714,IFERROR(INDEX(Accounts!$D$2:$D$40,MATCH(B2714,Accounts!$A$2:$A$40,0)),"Household")))</f>
        <v/>
      </c>
      <c r="L2714" s="25" t="str">
        <f aca="false">IF(F2714="","",SUMIFS($D$2:$D$3001,$F$2:$F$3001,F2714))</f>
        <v/>
      </c>
      <c r="M2714" s="23" t="str">
        <f aca="false">IF(A2714="","",IF(E2714="","Uncategorized",IF(I2714="Unknown","Unknown category",IF(AND(I2714="Transfer",F2714=""),"Transfer needs ID",IF(AND(F2714&lt;&gt;"",ABS(N(L2714))&gt;0.009),"Unmatched transfer",IF(AND(LEFT(E2714,6)="Rental",K2714="Household"),"Rental row needs property",""))))))</f>
        <v/>
      </c>
    </row>
    <row r="2715" customFormat="false" ht="15" hidden="false" customHeight="false" outlineLevel="0" collapsed="false">
      <c r="A2715" s="21"/>
      <c r="D2715" s="22"/>
      <c r="I2715" s="23" t="str">
        <f aca="false">IF(E2715="","",IFERROR(INDEX(Categories!$A$2:$A$200,MATCH(E2715,Categories!$B$2:$B$200,0)),"Unknown"))</f>
        <v/>
      </c>
      <c r="J2715" s="24" t="str">
        <f aca="false">IF(A2715="","",DATE(YEAR(A2715),MONTH(A2715),1))</f>
        <v/>
      </c>
      <c r="K2715" s="23" t="str">
        <f aca="false">IF(A2715="","",IF(G2715&lt;&gt;"",G2715,IFERROR(INDEX(Accounts!$D$2:$D$40,MATCH(B2715,Accounts!$A$2:$A$40,0)),"Household")))</f>
        <v/>
      </c>
      <c r="L2715" s="25" t="str">
        <f aca="false">IF(F2715="","",SUMIFS($D$2:$D$3001,$F$2:$F$3001,F2715))</f>
        <v/>
      </c>
      <c r="M2715" s="23" t="str">
        <f aca="false">IF(A2715="","",IF(E2715="","Uncategorized",IF(I2715="Unknown","Unknown category",IF(AND(I2715="Transfer",F2715=""),"Transfer needs ID",IF(AND(F2715&lt;&gt;"",ABS(N(L2715))&gt;0.009),"Unmatched transfer",IF(AND(LEFT(E2715,6)="Rental",K2715="Household"),"Rental row needs property",""))))))</f>
        <v/>
      </c>
    </row>
    <row r="2716" customFormat="false" ht="15" hidden="false" customHeight="false" outlineLevel="0" collapsed="false">
      <c r="A2716" s="21"/>
      <c r="D2716" s="22"/>
      <c r="I2716" s="23" t="str">
        <f aca="false">IF(E2716="","",IFERROR(INDEX(Categories!$A$2:$A$200,MATCH(E2716,Categories!$B$2:$B$200,0)),"Unknown"))</f>
        <v/>
      </c>
      <c r="J2716" s="24" t="str">
        <f aca="false">IF(A2716="","",DATE(YEAR(A2716),MONTH(A2716),1))</f>
        <v/>
      </c>
      <c r="K2716" s="23" t="str">
        <f aca="false">IF(A2716="","",IF(G2716&lt;&gt;"",G2716,IFERROR(INDEX(Accounts!$D$2:$D$40,MATCH(B2716,Accounts!$A$2:$A$40,0)),"Household")))</f>
        <v/>
      </c>
      <c r="L2716" s="25" t="str">
        <f aca="false">IF(F2716="","",SUMIFS($D$2:$D$3001,$F$2:$F$3001,F2716))</f>
        <v/>
      </c>
      <c r="M2716" s="23" t="str">
        <f aca="false">IF(A2716="","",IF(E2716="","Uncategorized",IF(I2716="Unknown","Unknown category",IF(AND(I2716="Transfer",F2716=""),"Transfer needs ID",IF(AND(F2716&lt;&gt;"",ABS(N(L2716))&gt;0.009),"Unmatched transfer",IF(AND(LEFT(E2716,6)="Rental",K2716="Household"),"Rental row needs property",""))))))</f>
        <v/>
      </c>
    </row>
    <row r="2717" customFormat="false" ht="15" hidden="false" customHeight="false" outlineLevel="0" collapsed="false">
      <c r="A2717" s="21"/>
      <c r="D2717" s="22"/>
      <c r="I2717" s="23" t="str">
        <f aca="false">IF(E2717="","",IFERROR(INDEX(Categories!$A$2:$A$200,MATCH(E2717,Categories!$B$2:$B$200,0)),"Unknown"))</f>
        <v/>
      </c>
      <c r="J2717" s="24" t="str">
        <f aca="false">IF(A2717="","",DATE(YEAR(A2717),MONTH(A2717),1))</f>
        <v/>
      </c>
      <c r="K2717" s="23" t="str">
        <f aca="false">IF(A2717="","",IF(G2717&lt;&gt;"",G2717,IFERROR(INDEX(Accounts!$D$2:$D$40,MATCH(B2717,Accounts!$A$2:$A$40,0)),"Household")))</f>
        <v/>
      </c>
      <c r="L2717" s="25" t="str">
        <f aca="false">IF(F2717="","",SUMIFS($D$2:$D$3001,$F$2:$F$3001,F2717))</f>
        <v/>
      </c>
      <c r="M2717" s="23" t="str">
        <f aca="false">IF(A2717="","",IF(E2717="","Uncategorized",IF(I2717="Unknown","Unknown category",IF(AND(I2717="Transfer",F2717=""),"Transfer needs ID",IF(AND(F2717&lt;&gt;"",ABS(N(L2717))&gt;0.009),"Unmatched transfer",IF(AND(LEFT(E2717,6)="Rental",K2717="Household"),"Rental row needs property",""))))))</f>
        <v/>
      </c>
    </row>
    <row r="2718" customFormat="false" ht="15" hidden="false" customHeight="false" outlineLevel="0" collapsed="false">
      <c r="A2718" s="21"/>
      <c r="D2718" s="22"/>
      <c r="I2718" s="23" t="str">
        <f aca="false">IF(E2718="","",IFERROR(INDEX(Categories!$A$2:$A$200,MATCH(E2718,Categories!$B$2:$B$200,0)),"Unknown"))</f>
        <v/>
      </c>
      <c r="J2718" s="24" t="str">
        <f aca="false">IF(A2718="","",DATE(YEAR(A2718),MONTH(A2718),1))</f>
        <v/>
      </c>
      <c r="K2718" s="23" t="str">
        <f aca="false">IF(A2718="","",IF(G2718&lt;&gt;"",G2718,IFERROR(INDEX(Accounts!$D$2:$D$40,MATCH(B2718,Accounts!$A$2:$A$40,0)),"Household")))</f>
        <v/>
      </c>
      <c r="L2718" s="25" t="str">
        <f aca="false">IF(F2718="","",SUMIFS($D$2:$D$3001,$F$2:$F$3001,F2718))</f>
        <v/>
      </c>
      <c r="M2718" s="23" t="str">
        <f aca="false">IF(A2718="","",IF(E2718="","Uncategorized",IF(I2718="Unknown","Unknown category",IF(AND(I2718="Transfer",F2718=""),"Transfer needs ID",IF(AND(F2718&lt;&gt;"",ABS(N(L2718))&gt;0.009),"Unmatched transfer",IF(AND(LEFT(E2718,6)="Rental",K2718="Household"),"Rental row needs property",""))))))</f>
        <v/>
      </c>
    </row>
    <row r="2719" customFormat="false" ht="15" hidden="false" customHeight="false" outlineLevel="0" collapsed="false">
      <c r="A2719" s="21"/>
      <c r="D2719" s="22"/>
      <c r="I2719" s="23" t="str">
        <f aca="false">IF(E2719="","",IFERROR(INDEX(Categories!$A$2:$A$200,MATCH(E2719,Categories!$B$2:$B$200,0)),"Unknown"))</f>
        <v/>
      </c>
      <c r="J2719" s="24" t="str">
        <f aca="false">IF(A2719="","",DATE(YEAR(A2719),MONTH(A2719),1))</f>
        <v/>
      </c>
      <c r="K2719" s="23" t="str">
        <f aca="false">IF(A2719="","",IF(G2719&lt;&gt;"",G2719,IFERROR(INDEX(Accounts!$D$2:$D$40,MATCH(B2719,Accounts!$A$2:$A$40,0)),"Household")))</f>
        <v/>
      </c>
      <c r="L2719" s="25" t="str">
        <f aca="false">IF(F2719="","",SUMIFS($D$2:$D$3001,$F$2:$F$3001,F2719))</f>
        <v/>
      </c>
      <c r="M2719" s="23" t="str">
        <f aca="false">IF(A2719="","",IF(E2719="","Uncategorized",IF(I2719="Unknown","Unknown category",IF(AND(I2719="Transfer",F2719=""),"Transfer needs ID",IF(AND(F2719&lt;&gt;"",ABS(N(L2719))&gt;0.009),"Unmatched transfer",IF(AND(LEFT(E2719,6)="Rental",K2719="Household"),"Rental row needs property",""))))))</f>
        <v/>
      </c>
    </row>
    <row r="2720" customFormat="false" ht="15" hidden="false" customHeight="false" outlineLevel="0" collapsed="false">
      <c r="A2720" s="21"/>
      <c r="D2720" s="22"/>
      <c r="I2720" s="23" t="str">
        <f aca="false">IF(E2720="","",IFERROR(INDEX(Categories!$A$2:$A$200,MATCH(E2720,Categories!$B$2:$B$200,0)),"Unknown"))</f>
        <v/>
      </c>
      <c r="J2720" s="24" t="str">
        <f aca="false">IF(A2720="","",DATE(YEAR(A2720),MONTH(A2720),1))</f>
        <v/>
      </c>
      <c r="K2720" s="23" t="str">
        <f aca="false">IF(A2720="","",IF(G2720&lt;&gt;"",G2720,IFERROR(INDEX(Accounts!$D$2:$D$40,MATCH(B2720,Accounts!$A$2:$A$40,0)),"Household")))</f>
        <v/>
      </c>
      <c r="L2720" s="25" t="str">
        <f aca="false">IF(F2720="","",SUMIFS($D$2:$D$3001,$F$2:$F$3001,F2720))</f>
        <v/>
      </c>
      <c r="M2720" s="23" t="str">
        <f aca="false">IF(A2720="","",IF(E2720="","Uncategorized",IF(I2720="Unknown","Unknown category",IF(AND(I2720="Transfer",F2720=""),"Transfer needs ID",IF(AND(F2720&lt;&gt;"",ABS(N(L2720))&gt;0.009),"Unmatched transfer",IF(AND(LEFT(E2720,6)="Rental",K2720="Household"),"Rental row needs property",""))))))</f>
        <v/>
      </c>
    </row>
    <row r="2721" customFormat="false" ht="15" hidden="false" customHeight="false" outlineLevel="0" collapsed="false">
      <c r="A2721" s="21"/>
      <c r="D2721" s="22"/>
      <c r="I2721" s="23" t="str">
        <f aca="false">IF(E2721="","",IFERROR(INDEX(Categories!$A$2:$A$200,MATCH(E2721,Categories!$B$2:$B$200,0)),"Unknown"))</f>
        <v/>
      </c>
      <c r="J2721" s="24" t="str">
        <f aca="false">IF(A2721="","",DATE(YEAR(A2721),MONTH(A2721),1))</f>
        <v/>
      </c>
      <c r="K2721" s="23" t="str">
        <f aca="false">IF(A2721="","",IF(G2721&lt;&gt;"",G2721,IFERROR(INDEX(Accounts!$D$2:$D$40,MATCH(B2721,Accounts!$A$2:$A$40,0)),"Household")))</f>
        <v/>
      </c>
      <c r="L2721" s="25" t="str">
        <f aca="false">IF(F2721="","",SUMIFS($D$2:$D$3001,$F$2:$F$3001,F2721))</f>
        <v/>
      </c>
      <c r="M2721" s="23" t="str">
        <f aca="false">IF(A2721="","",IF(E2721="","Uncategorized",IF(I2721="Unknown","Unknown category",IF(AND(I2721="Transfer",F2721=""),"Transfer needs ID",IF(AND(F2721&lt;&gt;"",ABS(N(L2721))&gt;0.009),"Unmatched transfer",IF(AND(LEFT(E2721,6)="Rental",K2721="Household"),"Rental row needs property",""))))))</f>
        <v/>
      </c>
    </row>
    <row r="2722" customFormat="false" ht="15" hidden="false" customHeight="false" outlineLevel="0" collapsed="false">
      <c r="A2722" s="21"/>
      <c r="D2722" s="22"/>
      <c r="I2722" s="23" t="str">
        <f aca="false">IF(E2722="","",IFERROR(INDEX(Categories!$A$2:$A$200,MATCH(E2722,Categories!$B$2:$B$200,0)),"Unknown"))</f>
        <v/>
      </c>
      <c r="J2722" s="24" t="str">
        <f aca="false">IF(A2722="","",DATE(YEAR(A2722),MONTH(A2722),1))</f>
        <v/>
      </c>
      <c r="K2722" s="23" t="str">
        <f aca="false">IF(A2722="","",IF(G2722&lt;&gt;"",G2722,IFERROR(INDEX(Accounts!$D$2:$D$40,MATCH(B2722,Accounts!$A$2:$A$40,0)),"Household")))</f>
        <v/>
      </c>
      <c r="L2722" s="25" t="str">
        <f aca="false">IF(F2722="","",SUMIFS($D$2:$D$3001,$F$2:$F$3001,F2722))</f>
        <v/>
      </c>
      <c r="M2722" s="23" t="str">
        <f aca="false">IF(A2722="","",IF(E2722="","Uncategorized",IF(I2722="Unknown","Unknown category",IF(AND(I2722="Transfer",F2722=""),"Transfer needs ID",IF(AND(F2722&lt;&gt;"",ABS(N(L2722))&gt;0.009),"Unmatched transfer",IF(AND(LEFT(E2722,6)="Rental",K2722="Household"),"Rental row needs property",""))))))</f>
        <v/>
      </c>
    </row>
    <row r="2723" customFormat="false" ht="15" hidden="false" customHeight="false" outlineLevel="0" collapsed="false">
      <c r="A2723" s="21"/>
      <c r="D2723" s="22"/>
      <c r="I2723" s="23" t="str">
        <f aca="false">IF(E2723="","",IFERROR(INDEX(Categories!$A$2:$A$200,MATCH(E2723,Categories!$B$2:$B$200,0)),"Unknown"))</f>
        <v/>
      </c>
      <c r="J2723" s="24" t="str">
        <f aca="false">IF(A2723="","",DATE(YEAR(A2723),MONTH(A2723),1))</f>
        <v/>
      </c>
      <c r="K2723" s="23" t="str">
        <f aca="false">IF(A2723="","",IF(G2723&lt;&gt;"",G2723,IFERROR(INDEX(Accounts!$D$2:$D$40,MATCH(B2723,Accounts!$A$2:$A$40,0)),"Household")))</f>
        <v/>
      </c>
      <c r="L2723" s="25" t="str">
        <f aca="false">IF(F2723="","",SUMIFS($D$2:$D$3001,$F$2:$F$3001,F2723))</f>
        <v/>
      </c>
      <c r="M2723" s="23" t="str">
        <f aca="false">IF(A2723="","",IF(E2723="","Uncategorized",IF(I2723="Unknown","Unknown category",IF(AND(I2723="Transfer",F2723=""),"Transfer needs ID",IF(AND(F2723&lt;&gt;"",ABS(N(L2723))&gt;0.009),"Unmatched transfer",IF(AND(LEFT(E2723,6)="Rental",K2723="Household"),"Rental row needs property",""))))))</f>
        <v/>
      </c>
    </row>
    <row r="2724" customFormat="false" ht="15" hidden="false" customHeight="false" outlineLevel="0" collapsed="false">
      <c r="A2724" s="21"/>
      <c r="D2724" s="22"/>
      <c r="I2724" s="23" t="str">
        <f aca="false">IF(E2724="","",IFERROR(INDEX(Categories!$A$2:$A$200,MATCH(E2724,Categories!$B$2:$B$200,0)),"Unknown"))</f>
        <v/>
      </c>
      <c r="J2724" s="24" t="str">
        <f aca="false">IF(A2724="","",DATE(YEAR(A2724),MONTH(A2724),1))</f>
        <v/>
      </c>
      <c r="K2724" s="23" t="str">
        <f aca="false">IF(A2724="","",IF(G2724&lt;&gt;"",G2724,IFERROR(INDEX(Accounts!$D$2:$D$40,MATCH(B2724,Accounts!$A$2:$A$40,0)),"Household")))</f>
        <v/>
      </c>
      <c r="L2724" s="25" t="str">
        <f aca="false">IF(F2724="","",SUMIFS($D$2:$D$3001,$F$2:$F$3001,F2724))</f>
        <v/>
      </c>
      <c r="M2724" s="23" t="str">
        <f aca="false">IF(A2724="","",IF(E2724="","Uncategorized",IF(I2724="Unknown","Unknown category",IF(AND(I2724="Transfer",F2724=""),"Transfer needs ID",IF(AND(F2724&lt;&gt;"",ABS(N(L2724))&gt;0.009),"Unmatched transfer",IF(AND(LEFT(E2724,6)="Rental",K2724="Household"),"Rental row needs property",""))))))</f>
        <v/>
      </c>
    </row>
    <row r="2725" customFormat="false" ht="15" hidden="false" customHeight="false" outlineLevel="0" collapsed="false">
      <c r="A2725" s="21"/>
      <c r="D2725" s="22"/>
      <c r="I2725" s="23" t="str">
        <f aca="false">IF(E2725="","",IFERROR(INDEX(Categories!$A$2:$A$200,MATCH(E2725,Categories!$B$2:$B$200,0)),"Unknown"))</f>
        <v/>
      </c>
      <c r="J2725" s="24" t="str">
        <f aca="false">IF(A2725="","",DATE(YEAR(A2725),MONTH(A2725),1))</f>
        <v/>
      </c>
      <c r="K2725" s="23" t="str">
        <f aca="false">IF(A2725="","",IF(G2725&lt;&gt;"",G2725,IFERROR(INDEX(Accounts!$D$2:$D$40,MATCH(B2725,Accounts!$A$2:$A$40,0)),"Household")))</f>
        <v/>
      </c>
      <c r="L2725" s="25" t="str">
        <f aca="false">IF(F2725="","",SUMIFS($D$2:$D$3001,$F$2:$F$3001,F2725))</f>
        <v/>
      </c>
      <c r="M2725" s="23" t="str">
        <f aca="false">IF(A2725="","",IF(E2725="","Uncategorized",IF(I2725="Unknown","Unknown category",IF(AND(I2725="Transfer",F2725=""),"Transfer needs ID",IF(AND(F2725&lt;&gt;"",ABS(N(L2725))&gt;0.009),"Unmatched transfer",IF(AND(LEFT(E2725,6)="Rental",K2725="Household"),"Rental row needs property",""))))))</f>
        <v/>
      </c>
    </row>
    <row r="2726" customFormat="false" ht="15" hidden="false" customHeight="false" outlineLevel="0" collapsed="false">
      <c r="A2726" s="21"/>
      <c r="D2726" s="22"/>
      <c r="I2726" s="23" t="str">
        <f aca="false">IF(E2726="","",IFERROR(INDEX(Categories!$A$2:$A$200,MATCH(E2726,Categories!$B$2:$B$200,0)),"Unknown"))</f>
        <v/>
      </c>
      <c r="J2726" s="24" t="str">
        <f aca="false">IF(A2726="","",DATE(YEAR(A2726),MONTH(A2726),1))</f>
        <v/>
      </c>
      <c r="K2726" s="23" t="str">
        <f aca="false">IF(A2726="","",IF(G2726&lt;&gt;"",G2726,IFERROR(INDEX(Accounts!$D$2:$D$40,MATCH(B2726,Accounts!$A$2:$A$40,0)),"Household")))</f>
        <v/>
      </c>
      <c r="L2726" s="25" t="str">
        <f aca="false">IF(F2726="","",SUMIFS($D$2:$D$3001,$F$2:$F$3001,F2726))</f>
        <v/>
      </c>
      <c r="M2726" s="23" t="str">
        <f aca="false">IF(A2726="","",IF(E2726="","Uncategorized",IF(I2726="Unknown","Unknown category",IF(AND(I2726="Transfer",F2726=""),"Transfer needs ID",IF(AND(F2726&lt;&gt;"",ABS(N(L2726))&gt;0.009),"Unmatched transfer",IF(AND(LEFT(E2726,6)="Rental",K2726="Household"),"Rental row needs property",""))))))</f>
        <v/>
      </c>
    </row>
    <row r="2727" customFormat="false" ht="15" hidden="false" customHeight="false" outlineLevel="0" collapsed="false">
      <c r="A2727" s="21"/>
      <c r="D2727" s="22"/>
      <c r="I2727" s="23" t="str">
        <f aca="false">IF(E2727="","",IFERROR(INDEX(Categories!$A$2:$A$200,MATCH(E2727,Categories!$B$2:$B$200,0)),"Unknown"))</f>
        <v/>
      </c>
      <c r="J2727" s="24" t="str">
        <f aca="false">IF(A2727="","",DATE(YEAR(A2727),MONTH(A2727),1))</f>
        <v/>
      </c>
      <c r="K2727" s="23" t="str">
        <f aca="false">IF(A2727="","",IF(G2727&lt;&gt;"",G2727,IFERROR(INDEX(Accounts!$D$2:$D$40,MATCH(B2727,Accounts!$A$2:$A$40,0)),"Household")))</f>
        <v/>
      </c>
      <c r="L2727" s="25" t="str">
        <f aca="false">IF(F2727="","",SUMIFS($D$2:$D$3001,$F$2:$F$3001,F2727))</f>
        <v/>
      </c>
      <c r="M2727" s="23" t="str">
        <f aca="false">IF(A2727="","",IF(E2727="","Uncategorized",IF(I2727="Unknown","Unknown category",IF(AND(I2727="Transfer",F2727=""),"Transfer needs ID",IF(AND(F2727&lt;&gt;"",ABS(N(L2727))&gt;0.009),"Unmatched transfer",IF(AND(LEFT(E2727,6)="Rental",K2727="Household"),"Rental row needs property",""))))))</f>
        <v/>
      </c>
    </row>
    <row r="2728" customFormat="false" ht="15" hidden="false" customHeight="false" outlineLevel="0" collapsed="false">
      <c r="A2728" s="21"/>
      <c r="D2728" s="22"/>
      <c r="I2728" s="23" t="str">
        <f aca="false">IF(E2728="","",IFERROR(INDEX(Categories!$A$2:$A$200,MATCH(E2728,Categories!$B$2:$B$200,0)),"Unknown"))</f>
        <v/>
      </c>
      <c r="J2728" s="24" t="str">
        <f aca="false">IF(A2728="","",DATE(YEAR(A2728),MONTH(A2728),1))</f>
        <v/>
      </c>
      <c r="K2728" s="23" t="str">
        <f aca="false">IF(A2728="","",IF(G2728&lt;&gt;"",G2728,IFERROR(INDEX(Accounts!$D$2:$D$40,MATCH(B2728,Accounts!$A$2:$A$40,0)),"Household")))</f>
        <v/>
      </c>
      <c r="L2728" s="25" t="str">
        <f aca="false">IF(F2728="","",SUMIFS($D$2:$D$3001,$F$2:$F$3001,F2728))</f>
        <v/>
      </c>
      <c r="M2728" s="23" t="str">
        <f aca="false">IF(A2728="","",IF(E2728="","Uncategorized",IF(I2728="Unknown","Unknown category",IF(AND(I2728="Transfer",F2728=""),"Transfer needs ID",IF(AND(F2728&lt;&gt;"",ABS(N(L2728))&gt;0.009),"Unmatched transfer",IF(AND(LEFT(E2728,6)="Rental",K2728="Household"),"Rental row needs property",""))))))</f>
        <v/>
      </c>
    </row>
    <row r="2729" customFormat="false" ht="15" hidden="false" customHeight="false" outlineLevel="0" collapsed="false">
      <c r="A2729" s="21"/>
      <c r="D2729" s="22"/>
      <c r="I2729" s="23" t="str">
        <f aca="false">IF(E2729="","",IFERROR(INDEX(Categories!$A$2:$A$200,MATCH(E2729,Categories!$B$2:$B$200,0)),"Unknown"))</f>
        <v/>
      </c>
      <c r="J2729" s="24" t="str">
        <f aca="false">IF(A2729="","",DATE(YEAR(A2729),MONTH(A2729),1))</f>
        <v/>
      </c>
      <c r="K2729" s="23" t="str">
        <f aca="false">IF(A2729="","",IF(G2729&lt;&gt;"",G2729,IFERROR(INDEX(Accounts!$D$2:$D$40,MATCH(B2729,Accounts!$A$2:$A$40,0)),"Household")))</f>
        <v/>
      </c>
      <c r="L2729" s="25" t="str">
        <f aca="false">IF(F2729="","",SUMIFS($D$2:$D$3001,$F$2:$F$3001,F2729))</f>
        <v/>
      </c>
      <c r="M2729" s="23" t="str">
        <f aca="false">IF(A2729="","",IF(E2729="","Uncategorized",IF(I2729="Unknown","Unknown category",IF(AND(I2729="Transfer",F2729=""),"Transfer needs ID",IF(AND(F2729&lt;&gt;"",ABS(N(L2729))&gt;0.009),"Unmatched transfer",IF(AND(LEFT(E2729,6)="Rental",K2729="Household"),"Rental row needs property",""))))))</f>
        <v/>
      </c>
    </row>
    <row r="2730" customFormat="false" ht="15" hidden="false" customHeight="false" outlineLevel="0" collapsed="false">
      <c r="A2730" s="21"/>
      <c r="D2730" s="22"/>
      <c r="I2730" s="23" t="str">
        <f aca="false">IF(E2730="","",IFERROR(INDEX(Categories!$A$2:$A$200,MATCH(E2730,Categories!$B$2:$B$200,0)),"Unknown"))</f>
        <v/>
      </c>
      <c r="J2730" s="24" t="str">
        <f aca="false">IF(A2730="","",DATE(YEAR(A2730),MONTH(A2730),1))</f>
        <v/>
      </c>
      <c r="K2730" s="23" t="str">
        <f aca="false">IF(A2730="","",IF(G2730&lt;&gt;"",G2730,IFERROR(INDEX(Accounts!$D$2:$D$40,MATCH(B2730,Accounts!$A$2:$A$40,0)),"Household")))</f>
        <v/>
      </c>
      <c r="L2730" s="25" t="str">
        <f aca="false">IF(F2730="","",SUMIFS($D$2:$D$3001,$F$2:$F$3001,F2730))</f>
        <v/>
      </c>
      <c r="M2730" s="23" t="str">
        <f aca="false">IF(A2730="","",IF(E2730="","Uncategorized",IF(I2730="Unknown","Unknown category",IF(AND(I2730="Transfer",F2730=""),"Transfer needs ID",IF(AND(F2730&lt;&gt;"",ABS(N(L2730))&gt;0.009),"Unmatched transfer",IF(AND(LEFT(E2730,6)="Rental",K2730="Household"),"Rental row needs property",""))))))</f>
        <v/>
      </c>
    </row>
    <row r="2731" customFormat="false" ht="15" hidden="false" customHeight="false" outlineLevel="0" collapsed="false">
      <c r="A2731" s="21"/>
      <c r="D2731" s="22"/>
      <c r="I2731" s="23" t="str">
        <f aca="false">IF(E2731="","",IFERROR(INDEX(Categories!$A$2:$A$200,MATCH(E2731,Categories!$B$2:$B$200,0)),"Unknown"))</f>
        <v/>
      </c>
      <c r="J2731" s="24" t="str">
        <f aca="false">IF(A2731="","",DATE(YEAR(A2731),MONTH(A2731),1))</f>
        <v/>
      </c>
      <c r="K2731" s="23" t="str">
        <f aca="false">IF(A2731="","",IF(G2731&lt;&gt;"",G2731,IFERROR(INDEX(Accounts!$D$2:$D$40,MATCH(B2731,Accounts!$A$2:$A$40,0)),"Household")))</f>
        <v/>
      </c>
      <c r="L2731" s="25" t="str">
        <f aca="false">IF(F2731="","",SUMIFS($D$2:$D$3001,$F$2:$F$3001,F2731))</f>
        <v/>
      </c>
      <c r="M2731" s="23" t="str">
        <f aca="false">IF(A2731="","",IF(E2731="","Uncategorized",IF(I2731="Unknown","Unknown category",IF(AND(I2731="Transfer",F2731=""),"Transfer needs ID",IF(AND(F2731&lt;&gt;"",ABS(N(L2731))&gt;0.009),"Unmatched transfer",IF(AND(LEFT(E2731,6)="Rental",K2731="Household"),"Rental row needs property",""))))))</f>
        <v/>
      </c>
    </row>
    <row r="2732" customFormat="false" ht="15" hidden="false" customHeight="false" outlineLevel="0" collapsed="false">
      <c r="A2732" s="21"/>
      <c r="D2732" s="22"/>
      <c r="I2732" s="23" t="str">
        <f aca="false">IF(E2732="","",IFERROR(INDEX(Categories!$A$2:$A$200,MATCH(E2732,Categories!$B$2:$B$200,0)),"Unknown"))</f>
        <v/>
      </c>
      <c r="J2732" s="24" t="str">
        <f aca="false">IF(A2732="","",DATE(YEAR(A2732),MONTH(A2732),1))</f>
        <v/>
      </c>
      <c r="K2732" s="23" t="str">
        <f aca="false">IF(A2732="","",IF(G2732&lt;&gt;"",G2732,IFERROR(INDEX(Accounts!$D$2:$D$40,MATCH(B2732,Accounts!$A$2:$A$40,0)),"Household")))</f>
        <v/>
      </c>
      <c r="L2732" s="25" t="str">
        <f aca="false">IF(F2732="","",SUMIFS($D$2:$D$3001,$F$2:$F$3001,F2732))</f>
        <v/>
      </c>
      <c r="M2732" s="23" t="str">
        <f aca="false">IF(A2732="","",IF(E2732="","Uncategorized",IF(I2732="Unknown","Unknown category",IF(AND(I2732="Transfer",F2732=""),"Transfer needs ID",IF(AND(F2732&lt;&gt;"",ABS(N(L2732))&gt;0.009),"Unmatched transfer",IF(AND(LEFT(E2732,6)="Rental",K2732="Household"),"Rental row needs property",""))))))</f>
        <v/>
      </c>
    </row>
    <row r="2733" customFormat="false" ht="15" hidden="false" customHeight="false" outlineLevel="0" collapsed="false">
      <c r="A2733" s="21"/>
      <c r="D2733" s="22"/>
      <c r="I2733" s="23" t="str">
        <f aca="false">IF(E2733="","",IFERROR(INDEX(Categories!$A$2:$A$200,MATCH(E2733,Categories!$B$2:$B$200,0)),"Unknown"))</f>
        <v/>
      </c>
      <c r="J2733" s="24" t="str">
        <f aca="false">IF(A2733="","",DATE(YEAR(A2733),MONTH(A2733),1))</f>
        <v/>
      </c>
      <c r="K2733" s="23" t="str">
        <f aca="false">IF(A2733="","",IF(G2733&lt;&gt;"",G2733,IFERROR(INDEX(Accounts!$D$2:$D$40,MATCH(B2733,Accounts!$A$2:$A$40,0)),"Household")))</f>
        <v/>
      </c>
      <c r="L2733" s="25" t="str">
        <f aca="false">IF(F2733="","",SUMIFS($D$2:$D$3001,$F$2:$F$3001,F2733))</f>
        <v/>
      </c>
      <c r="M2733" s="23" t="str">
        <f aca="false">IF(A2733="","",IF(E2733="","Uncategorized",IF(I2733="Unknown","Unknown category",IF(AND(I2733="Transfer",F2733=""),"Transfer needs ID",IF(AND(F2733&lt;&gt;"",ABS(N(L2733))&gt;0.009),"Unmatched transfer",IF(AND(LEFT(E2733,6)="Rental",K2733="Household"),"Rental row needs property",""))))))</f>
        <v/>
      </c>
    </row>
    <row r="2734" customFormat="false" ht="15" hidden="false" customHeight="false" outlineLevel="0" collapsed="false">
      <c r="A2734" s="21"/>
      <c r="D2734" s="22"/>
      <c r="I2734" s="23" t="str">
        <f aca="false">IF(E2734="","",IFERROR(INDEX(Categories!$A$2:$A$200,MATCH(E2734,Categories!$B$2:$B$200,0)),"Unknown"))</f>
        <v/>
      </c>
      <c r="J2734" s="24" t="str">
        <f aca="false">IF(A2734="","",DATE(YEAR(A2734),MONTH(A2734),1))</f>
        <v/>
      </c>
      <c r="K2734" s="23" t="str">
        <f aca="false">IF(A2734="","",IF(G2734&lt;&gt;"",G2734,IFERROR(INDEX(Accounts!$D$2:$D$40,MATCH(B2734,Accounts!$A$2:$A$40,0)),"Household")))</f>
        <v/>
      </c>
      <c r="L2734" s="25" t="str">
        <f aca="false">IF(F2734="","",SUMIFS($D$2:$D$3001,$F$2:$F$3001,F2734))</f>
        <v/>
      </c>
      <c r="M2734" s="23" t="str">
        <f aca="false">IF(A2734="","",IF(E2734="","Uncategorized",IF(I2734="Unknown","Unknown category",IF(AND(I2734="Transfer",F2734=""),"Transfer needs ID",IF(AND(F2734&lt;&gt;"",ABS(N(L2734))&gt;0.009),"Unmatched transfer",IF(AND(LEFT(E2734,6)="Rental",K2734="Household"),"Rental row needs property",""))))))</f>
        <v/>
      </c>
    </row>
    <row r="2735" customFormat="false" ht="15" hidden="false" customHeight="false" outlineLevel="0" collapsed="false">
      <c r="A2735" s="21"/>
      <c r="D2735" s="22"/>
      <c r="I2735" s="23" t="str">
        <f aca="false">IF(E2735="","",IFERROR(INDEX(Categories!$A$2:$A$200,MATCH(E2735,Categories!$B$2:$B$200,0)),"Unknown"))</f>
        <v/>
      </c>
      <c r="J2735" s="24" t="str">
        <f aca="false">IF(A2735="","",DATE(YEAR(A2735),MONTH(A2735),1))</f>
        <v/>
      </c>
      <c r="K2735" s="23" t="str">
        <f aca="false">IF(A2735="","",IF(G2735&lt;&gt;"",G2735,IFERROR(INDEX(Accounts!$D$2:$D$40,MATCH(B2735,Accounts!$A$2:$A$40,0)),"Household")))</f>
        <v/>
      </c>
      <c r="L2735" s="25" t="str">
        <f aca="false">IF(F2735="","",SUMIFS($D$2:$D$3001,$F$2:$F$3001,F2735))</f>
        <v/>
      </c>
      <c r="M2735" s="23" t="str">
        <f aca="false">IF(A2735="","",IF(E2735="","Uncategorized",IF(I2735="Unknown","Unknown category",IF(AND(I2735="Transfer",F2735=""),"Transfer needs ID",IF(AND(F2735&lt;&gt;"",ABS(N(L2735))&gt;0.009),"Unmatched transfer",IF(AND(LEFT(E2735,6)="Rental",K2735="Household"),"Rental row needs property",""))))))</f>
        <v/>
      </c>
    </row>
    <row r="2736" customFormat="false" ht="15" hidden="false" customHeight="false" outlineLevel="0" collapsed="false">
      <c r="A2736" s="21"/>
      <c r="D2736" s="22"/>
      <c r="I2736" s="23" t="str">
        <f aca="false">IF(E2736="","",IFERROR(INDEX(Categories!$A$2:$A$200,MATCH(E2736,Categories!$B$2:$B$200,0)),"Unknown"))</f>
        <v/>
      </c>
      <c r="J2736" s="24" t="str">
        <f aca="false">IF(A2736="","",DATE(YEAR(A2736),MONTH(A2736),1))</f>
        <v/>
      </c>
      <c r="K2736" s="23" t="str">
        <f aca="false">IF(A2736="","",IF(G2736&lt;&gt;"",G2736,IFERROR(INDEX(Accounts!$D$2:$D$40,MATCH(B2736,Accounts!$A$2:$A$40,0)),"Household")))</f>
        <v/>
      </c>
      <c r="L2736" s="25" t="str">
        <f aca="false">IF(F2736="","",SUMIFS($D$2:$D$3001,$F$2:$F$3001,F2736))</f>
        <v/>
      </c>
      <c r="M2736" s="23" t="str">
        <f aca="false">IF(A2736="","",IF(E2736="","Uncategorized",IF(I2736="Unknown","Unknown category",IF(AND(I2736="Transfer",F2736=""),"Transfer needs ID",IF(AND(F2736&lt;&gt;"",ABS(N(L2736))&gt;0.009),"Unmatched transfer",IF(AND(LEFT(E2736,6)="Rental",K2736="Household"),"Rental row needs property",""))))))</f>
        <v/>
      </c>
    </row>
    <row r="2737" customFormat="false" ht="15" hidden="false" customHeight="false" outlineLevel="0" collapsed="false">
      <c r="A2737" s="21"/>
      <c r="D2737" s="22"/>
      <c r="I2737" s="23" t="str">
        <f aca="false">IF(E2737="","",IFERROR(INDEX(Categories!$A$2:$A$200,MATCH(E2737,Categories!$B$2:$B$200,0)),"Unknown"))</f>
        <v/>
      </c>
      <c r="J2737" s="24" t="str">
        <f aca="false">IF(A2737="","",DATE(YEAR(A2737),MONTH(A2737),1))</f>
        <v/>
      </c>
      <c r="K2737" s="23" t="str">
        <f aca="false">IF(A2737="","",IF(G2737&lt;&gt;"",G2737,IFERROR(INDEX(Accounts!$D$2:$D$40,MATCH(B2737,Accounts!$A$2:$A$40,0)),"Household")))</f>
        <v/>
      </c>
      <c r="L2737" s="25" t="str">
        <f aca="false">IF(F2737="","",SUMIFS($D$2:$D$3001,$F$2:$F$3001,F2737))</f>
        <v/>
      </c>
      <c r="M2737" s="23" t="str">
        <f aca="false">IF(A2737="","",IF(E2737="","Uncategorized",IF(I2737="Unknown","Unknown category",IF(AND(I2737="Transfer",F2737=""),"Transfer needs ID",IF(AND(F2737&lt;&gt;"",ABS(N(L2737))&gt;0.009),"Unmatched transfer",IF(AND(LEFT(E2737,6)="Rental",K2737="Household"),"Rental row needs property",""))))))</f>
        <v/>
      </c>
    </row>
    <row r="2738" customFormat="false" ht="15" hidden="false" customHeight="false" outlineLevel="0" collapsed="false">
      <c r="A2738" s="21"/>
      <c r="D2738" s="22"/>
      <c r="I2738" s="23" t="str">
        <f aca="false">IF(E2738="","",IFERROR(INDEX(Categories!$A$2:$A$200,MATCH(E2738,Categories!$B$2:$B$200,0)),"Unknown"))</f>
        <v/>
      </c>
      <c r="J2738" s="24" t="str">
        <f aca="false">IF(A2738="","",DATE(YEAR(A2738),MONTH(A2738),1))</f>
        <v/>
      </c>
      <c r="K2738" s="23" t="str">
        <f aca="false">IF(A2738="","",IF(G2738&lt;&gt;"",G2738,IFERROR(INDEX(Accounts!$D$2:$D$40,MATCH(B2738,Accounts!$A$2:$A$40,0)),"Household")))</f>
        <v/>
      </c>
      <c r="L2738" s="25" t="str">
        <f aca="false">IF(F2738="","",SUMIFS($D$2:$D$3001,$F$2:$F$3001,F2738))</f>
        <v/>
      </c>
      <c r="M2738" s="23" t="str">
        <f aca="false">IF(A2738="","",IF(E2738="","Uncategorized",IF(I2738="Unknown","Unknown category",IF(AND(I2738="Transfer",F2738=""),"Transfer needs ID",IF(AND(F2738&lt;&gt;"",ABS(N(L2738))&gt;0.009),"Unmatched transfer",IF(AND(LEFT(E2738,6)="Rental",K2738="Household"),"Rental row needs property",""))))))</f>
        <v/>
      </c>
    </row>
    <row r="2739" customFormat="false" ht="15" hidden="false" customHeight="false" outlineLevel="0" collapsed="false">
      <c r="A2739" s="21"/>
      <c r="D2739" s="22"/>
      <c r="I2739" s="23" t="str">
        <f aca="false">IF(E2739="","",IFERROR(INDEX(Categories!$A$2:$A$200,MATCH(E2739,Categories!$B$2:$B$200,0)),"Unknown"))</f>
        <v/>
      </c>
      <c r="J2739" s="24" t="str">
        <f aca="false">IF(A2739="","",DATE(YEAR(A2739),MONTH(A2739),1))</f>
        <v/>
      </c>
      <c r="K2739" s="23" t="str">
        <f aca="false">IF(A2739="","",IF(G2739&lt;&gt;"",G2739,IFERROR(INDEX(Accounts!$D$2:$D$40,MATCH(B2739,Accounts!$A$2:$A$40,0)),"Household")))</f>
        <v/>
      </c>
      <c r="L2739" s="25" t="str">
        <f aca="false">IF(F2739="","",SUMIFS($D$2:$D$3001,$F$2:$F$3001,F2739))</f>
        <v/>
      </c>
      <c r="M2739" s="23" t="str">
        <f aca="false">IF(A2739="","",IF(E2739="","Uncategorized",IF(I2739="Unknown","Unknown category",IF(AND(I2739="Transfer",F2739=""),"Transfer needs ID",IF(AND(F2739&lt;&gt;"",ABS(N(L2739))&gt;0.009),"Unmatched transfer",IF(AND(LEFT(E2739,6)="Rental",K2739="Household"),"Rental row needs property",""))))))</f>
        <v/>
      </c>
    </row>
    <row r="2740" customFormat="false" ht="15" hidden="false" customHeight="false" outlineLevel="0" collapsed="false">
      <c r="A2740" s="21"/>
      <c r="D2740" s="22"/>
      <c r="I2740" s="23" t="str">
        <f aca="false">IF(E2740="","",IFERROR(INDEX(Categories!$A$2:$A$200,MATCH(E2740,Categories!$B$2:$B$200,0)),"Unknown"))</f>
        <v/>
      </c>
      <c r="J2740" s="24" t="str">
        <f aca="false">IF(A2740="","",DATE(YEAR(A2740),MONTH(A2740),1))</f>
        <v/>
      </c>
      <c r="K2740" s="23" t="str">
        <f aca="false">IF(A2740="","",IF(G2740&lt;&gt;"",G2740,IFERROR(INDEX(Accounts!$D$2:$D$40,MATCH(B2740,Accounts!$A$2:$A$40,0)),"Household")))</f>
        <v/>
      </c>
      <c r="L2740" s="25" t="str">
        <f aca="false">IF(F2740="","",SUMIFS($D$2:$D$3001,$F$2:$F$3001,F2740))</f>
        <v/>
      </c>
      <c r="M2740" s="23" t="str">
        <f aca="false">IF(A2740="","",IF(E2740="","Uncategorized",IF(I2740="Unknown","Unknown category",IF(AND(I2740="Transfer",F2740=""),"Transfer needs ID",IF(AND(F2740&lt;&gt;"",ABS(N(L2740))&gt;0.009),"Unmatched transfer",IF(AND(LEFT(E2740,6)="Rental",K2740="Household"),"Rental row needs property",""))))))</f>
        <v/>
      </c>
    </row>
    <row r="2741" customFormat="false" ht="15" hidden="false" customHeight="false" outlineLevel="0" collapsed="false">
      <c r="A2741" s="21"/>
      <c r="D2741" s="22"/>
      <c r="I2741" s="23" t="str">
        <f aca="false">IF(E2741="","",IFERROR(INDEX(Categories!$A$2:$A$200,MATCH(E2741,Categories!$B$2:$B$200,0)),"Unknown"))</f>
        <v/>
      </c>
      <c r="J2741" s="24" t="str">
        <f aca="false">IF(A2741="","",DATE(YEAR(A2741),MONTH(A2741),1))</f>
        <v/>
      </c>
      <c r="K2741" s="23" t="str">
        <f aca="false">IF(A2741="","",IF(G2741&lt;&gt;"",G2741,IFERROR(INDEX(Accounts!$D$2:$D$40,MATCH(B2741,Accounts!$A$2:$A$40,0)),"Household")))</f>
        <v/>
      </c>
      <c r="L2741" s="25" t="str">
        <f aca="false">IF(F2741="","",SUMIFS($D$2:$D$3001,$F$2:$F$3001,F2741))</f>
        <v/>
      </c>
      <c r="M2741" s="23" t="str">
        <f aca="false">IF(A2741="","",IF(E2741="","Uncategorized",IF(I2741="Unknown","Unknown category",IF(AND(I2741="Transfer",F2741=""),"Transfer needs ID",IF(AND(F2741&lt;&gt;"",ABS(N(L2741))&gt;0.009),"Unmatched transfer",IF(AND(LEFT(E2741,6)="Rental",K2741="Household"),"Rental row needs property",""))))))</f>
        <v/>
      </c>
    </row>
    <row r="2742" customFormat="false" ht="15" hidden="false" customHeight="false" outlineLevel="0" collapsed="false">
      <c r="A2742" s="21"/>
      <c r="D2742" s="22"/>
      <c r="I2742" s="23" t="str">
        <f aca="false">IF(E2742="","",IFERROR(INDEX(Categories!$A$2:$A$200,MATCH(E2742,Categories!$B$2:$B$200,0)),"Unknown"))</f>
        <v/>
      </c>
      <c r="J2742" s="24" t="str">
        <f aca="false">IF(A2742="","",DATE(YEAR(A2742),MONTH(A2742),1))</f>
        <v/>
      </c>
      <c r="K2742" s="23" t="str">
        <f aca="false">IF(A2742="","",IF(G2742&lt;&gt;"",G2742,IFERROR(INDEX(Accounts!$D$2:$D$40,MATCH(B2742,Accounts!$A$2:$A$40,0)),"Household")))</f>
        <v/>
      </c>
      <c r="L2742" s="25" t="str">
        <f aca="false">IF(F2742="","",SUMIFS($D$2:$D$3001,$F$2:$F$3001,F2742))</f>
        <v/>
      </c>
      <c r="M2742" s="23" t="str">
        <f aca="false">IF(A2742="","",IF(E2742="","Uncategorized",IF(I2742="Unknown","Unknown category",IF(AND(I2742="Transfer",F2742=""),"Transfer needs ID",IF(AND(F2742&lt;&gt;"",ABS(N(L2742))&gt;0.009),"Unmatched transfer",IF(AND(LEFT(E2742,6)="Rental",K2742="Household"),"Rental row needs property",""))))))</f>
        <v/>
      </c>
    </row>
    <row r="2743" customFormat="false" ht="15" hidden="false" customHeight="false" outlineLevel="0" collapsed="false">
      <c r="A2743" s="21"/>
      <c r="D2743" s="22"/>
      <c r="I2743" s="23" t="str">
        <f aca="false">IF(E2743="","",IFERROR(INDEX(Categories!$A$2:$A$200,MATCH(E2743,Categories!$B$2:$B$200,0)),"Unknown"))</f>
        <v/>
      </c>
      <c r="J2743" s="24" t="str">
        <f aca="false">IF(A2743="","",DATE(YEAR(A2743),MONTH(A2743),1))</f>
        <v/>
      </c>
      <c r="K2743" s="23" t="str">
        <f aca="false">IF(A2743="","",IF(G2743&lt;&gt;"",G2743,IFERROR(INDEX(Accounts!$D$2:$D$40,MATCH(B2743,Accounts!$A$2:$A$40,0)),"Household")))</f>
        <v/>
      </c>
      <c r="L2743" s="25" t="str">
        <f aca="false">IF(F2743="","",SUMIFS($D$2:$D$3001,$F$2:$F$3001,F2743))</f>
        <v/>
      </c>
      <c r="M2743" s="23" t="str">
        <f aca="false">IF(A2743="","",IF(E2743="","Uncategorized",IF(I2743="Unknown","Unknown category",IF(AND(I2743="Transfer",F2743=""),"Transfer needs ID",IF(AND(F2743&lt;&gt;"",ABS(N(L2743))&gt;0.009),"Unmatched transfer",IF(AND(LEFT(E2743,6)="Rental",K2743="Household"),"Rental row needs property",""))))))</f>
        <v/>
      </c>
    </row>
    <row r="2744" customFormat="false" ht="15" hidden="false" customHeight="false" outlineLevel="0" collapsed="false">
      <c r="A2744" s="21"/>
      <c r="D2744" s="22"/>
      <c r="I2744" s="23" t="str">
        <f aca="false">IF(E2744="","",IFERROR(INDEX(Categories!$A$2:$A$200,MATCH(E2744,Categories!$B$2:$B$200,0)),"Unknown"))</f>
        <v/>
      </c>
      <c r="J2744" s="24" t="str">
        <f aca="false">IF(A2744="","",DATE(YEAR(A2744),MONTH(A2744),1))</f>
        <v/>
      </c>
      <c r="K2744" s="23" t="str">
        <f aca="false">IF(A2744="","",IF(G2744&lt;&gt;"",G2744,IFERROR(INDEX(Accounts!$D$2:$D$40,MATCH(B2744,Accounts!$A$2:$A$40,0)),"Household")))</f>
        <v/>
      </c>
      <c r="L2744" s="25" t="str">
        <f aca="false">IF(F2744="","",SUMIFS($D$2:$D$3001,$F$2:$F$3001,F2744))</f>
        <v/>
      </c>
      <c r="M2744" s="23" t="str">
        <f aca="false">IF(A2744="","",IF(E2744="","Uncategorized",IF(I2744="Unknown","Unknown category",IF(AND(I2744="Transfer",F2744=""),"Transfer needs ID",IF(AND(F2744&lt;&gt;"",ABS(N(L2744))&gt;0.009),"Unmatched transfer",IF(AND(LEFT(E2744,6)="Rental",K2744="Household"),"Rental row needs property",""))))))</f>
        <v/>
      </c>
    </row>
    <row r="2745" customFormat="false" ht="15" hidden="false" customHeight="false" outlineLevel="0" collapsed="false">
      <c r="A2745" s="21"/>
      <c r="D2745" s="22"/>
      <c r="I2745" s="23" t="str">
        <f aca="false">IF(E2745="","",IFERROR(INDEX(Categories!$A$2:$A$200,MATCH(E2745,Categories!$B$2:$B$200,0)),"Unknown"))</f>
        <v/>
      </c>
      <c r="J2745" s="24" t="str">
        <f aca="false">IF(A2745="","",DATE(YEAR(A2745),MONTH(A2745),1))</f>
        <v/>
      </c>
      <c r="K2745" s="23" t="str">
        <f aca="false">IF(A2745="","",IF(G2745&lt;&gt;"",G2745,IFERROR(INDEX(Accounts!$D$2:$D$40,MATCH(B2745,Accounts!$A$2:$A$40,0)),"Household")))</f>
        <v/>
      </c>
      <c r="L2745" s="25" t="str">
        <f aca="false">IF(F2745="","",SUMIFS($D$2:$D$3001,$F$2:$F$3001,F2745))</f>
        <v/>
      </c>
      <c r="M2745" s="23" t="str">
        <f aca="false">IF(A2745="","",IF(E2745="","Uncategorized",IF(I2745="Unknown","Unknown category",IF(AND(I2745="Transfer",F2745=""),"Transfer needs ID",IF(AND(F2745&lt;&gt;"",ABS(N(L2745))&gt;0.009),"Unmatched transfer",IF(AND(LEFT(E2745,6)="Rental",K2745="Household"),"Rental row needs property",""))))))</f>
        <v/>
      </c>
    </row>
    <row r="2746" customFormat="false" ht="15" hidden="false" customHeight="false" outlineLevel="0" collapsed="false">
      <c r="A2746" s="21"/>
      <c r="D2746" s="22"/>
      <c r="I2746" s="23" t="str">
        <f aca="false">IF(E2746="","",IFERROR(INDEX(Categories!$A$2:$A$200,MATCH(E2746,Categories!$B$2:$B$200,0)),"Unknown"))</f>
        <v/>
      </c>
      <c r="J2746" s="24" t="str">
        <f aca="false">IF(A2746="","",DATE(YEAR(A2746),MONTH(A2746),1))</f>
        <v/>
      </c>
      <c r="K2746" s="23" t="str">
        <f aca="false">IF(A2746="","",IF(G2746&lt;&gt;"",G2746,IFERROR(INDEX(Accounts!$D$2:$D$40,MATCH(B2746,Accounts!$A$2:$A$40,0)),"Household")))</f>
        <v/>
      </c>
      <c r="L2746" s="25" t="str">
        <f aca="false">IF(F2746="","",SUMIFS($D$2:$D$3001,$F$2:$F$3001,F2746))</f>
        <v/>
      </c>
      <c r="M2746" s="23" t="str">
        <f aca="false">IF(A2746="","",IF(E2746="","Uncategorized",IF(I2746="Unknown","Unknown category",IF(AND(I2746="Transfer",F2746=""),"Transfer needs ID",IF(AND(F2746&lt;&gt;"",ABS(N(L2746))&gt;0.009),"Unmatched transfer",IF(AND(LEFT(E2746,6)="Rental",K2746="Household"),"Rental row needs property",""))))))</f>
        <v/>
      </c>
    </row>
    <row r="2747" customFormat="false" ht="15" hidden="false" customHeight="false" outlineLevel="0" collapsed="false">
      <c r="A2747" s="21"/>
      <c r="D2747" s="22"/>
      <c r="I2747" s="23" t="str">
        <f aca="false">IF(E2747="","",IFERROR(INDEX(Categories!$A$2:$A$200,MATCH(E2747,Categories!$B$2:$B$200,0)),"Unknown"))</f>
        <v/>
      </c>
      <c r="J2747" s="24" t="str">
        <f aca="false">IF(A2747="","",DATE(YEAR(A2747),MONTH(A2747),1))</f>
        <v/>
      </c>
      <c r="K2747" s="23" t="str">
        <f aca="false">IF(A2747="","",IF(G2747&lt;&gt;"",G2747,IFERROR(INDEX(Accounts!$D$2:$D$40,MATCH(B2747,Accounts!$A$2:$A$40,0)),"Household")))</f>
        <v/>
      </c>
      <c r="L2747" s="25" t="str">
        <f aca="false">IF(F2747="","",SUMIFS($D$2:$D$3001,$F$2:$F$3001,F2747))</f>
        <v/>
      </c>
      <c r="M2747" s="23" t="str">
        <f aca="false">IF(A2747="","",IF(E2747="","Uncategorized",IF(I2747="Unknown","Unknown category",IF(AND(I2747="Transfer",F2747=""),"Transfer needs ID",IF(AND(F2747&lt;&gt;"",ABS(N(L2747))&gt;0.009),"Unmatched transfer",IF(AND(LEFT(E2747,6)="Rental",K2747="Household"),"Rental row needs property",""))))))</f>
        <v/>
      </c>
    </row>
    <row r="2748" customFormat="false" ht="15" hidden="false" customHeight="false" outlineLevel="0" collapsed="false">
      <c r="A2748" s="21"/>
      <c r="D2748" s="22"/>
      <c r="I2748" s="23" t="str">
        <f aca="false">IF(E2748="","",IFERROR(INDEX(Categories!$A$2:$A$200,MATCH(E2748,Categories!$B$2:$B$200,0)),"Unknown"))</f>
        <v/>
      </c>
      <c r="J2748" s="24" t="str">
        <f aca="false">IF(A2748="","",DATE(YEAR(A2748),MONTH(A2748),1))</f>
        <v/>
      </c>
      <c r="K2748" s="23" t="str">
        <f aca="false">IF(A2748="","",IF(G2748&lt;&gt;"",G2748,IFERROR(INDEX(Accounts!$D$2:$D$40,MATCH(B2748,Accounts!$A$2:$A$40,0)),"Household")))</f>
        <v/>
      </c>
      <c r="L2748" s="25" t="str">
        <f aca="false">IF(F2748="","",SUMIFS($D$2:$D$3001,$F$2:$F$3001,F2748))</f>
        <v/>
      </c>
      <c r="M2748" s="23" t="str">
        <f aca="false">IF(A2748="","",IF(E2748="","Uncategorized",IF(I2748="Unknown","Unknown category",IF(AND(I2748="Transfer",F2748=""),"Transfer needs ID",IF(AND(F2748&lt;&gt;"",ABS(N(L2748))&gt;0.009),"Unmatched transfer",IF(AND(LEFT(E2748,6)="Rental",K2748="Household"),"Rental row needs property",""))))))</f>
        <v/>
      </c>
    </row>
    <row r="2749" customFormat="false" ht="15" hidden="false" customHeight="false" outlineLevel="0" collapsed="false">
      <c r="A2749" s="21"/>
      <c r="D2749" s="22"/>
      <c r="I2749" s="23" t="str">
        <f aca="false">IF(E2749="","",IFERROR(INDEX(Categories!$A$2:$A$200,MATCH(E2749,Categories!$B$2:$B$200,0)),"Unknown"))</f>
        <v/>
      </c>
      <c r="J2749" s="24" t="str">
        <f aca="false">IF(A2749="","",DATE(YEAR(A2749),MONTH(A2749),1))</f>
        <v/>
      </c>
      <c r="K2749" s="23" t="str">
        <f aca="false">IF(A2749="","",IF(G2749&lt;&gt;"",G2749,IFERROR(INDEX(Accounts!$D$2:$D$40,MATCH(B2749,Accounts!$A$2:$A$40,0)),"Household")))</f>
        <v/>
      </c>
      <c r="L2749" s="25" t="str">
        <f aca="false">IF(F2749="","",SUMIFS($D$2:$D$3001,$F$2:$F$3001,F2749))</f>
        <v/>
      </c>
      <c r="M2749" s="23" t="str">
        <f aca="false">IF(A2749="","",IF(E2749="","Uncategorized",IF(I2749="Unknown","Unknown category",IF(AND(I2749="Transfer",F2749=""),"Transfer needs ID",IF(AND(F2749&lt;&gt;"",ABS(N(L2749))&gt;0.009),"Unmatched transfer",IF(AND(LEFT(E2749,6)="Rental",K2749="Household"),"Rental row needs property",""))))))</f>
        <v/>
      </c>
    </row>
    <row r="2750" customFormat="false" ht="15" hidden="false" customHeight="false" outlineLevel="0" collapsed="false">
      <c r="A2750" s="21"/>
      <c r="D2750" s="22"/>
      <c r="I2750" s="23" t="str">
        <f aca="false">IF(E2750="","",IFERROR(INDEX(Categories!$A$2:$A$200,MATCH(E2750,Categories!$B$2:$B$200,0)),"Unknown"))</f>
        <v/>
      </c>
      <c r="J2750" s="24" t="str">
        <f aca="false">IF(A2750="","",DATE(YEAR(A2750),MONTH(A2750),1))</f>
        <v/>
      </c>
      <c r="K2750" s="23" t="str">
        <f aca="false">IF(A2750="","",IF(G2750&lt;&gt;"",G2750,IFERROR(INDEX(Accounts!$D$2:$D$40,MATCH(B2750,Accounts!$A$2:$A$40,0)),"Household")))</f>
        <v/>
      </c>
      <c r="L2750" s="25" t="str">
        <f aca="false">IF(F2750="","",SUMIFS($D$2:$D$3001,$F$2:$F$3001,F2750))</f>
        <v/>
      </c>
      <c r="M2750" s="23" t="str">
        <f aca="false">IF(A2750="","",IF(E2750="","Uncategorized",IF(I2750="Unknown","Unknown category",IF(AND(I2750="Transfer",F2750=""),"Transfer needs ID",IF(AND(F2750&lt;&gt;"",ABS(N(L2750))&gt;0.009),"Unmatched transfer",IF(AND(LEFT(E2750,6)="Rental",K2750="Household"),"Rental row needs property",""))))))</f>
        <v/>
      </c>
    </row>
    <row r="2751" customFormat="false" ht="15" hidden="false" customHeight="false" outlineLevel="0" collapsed="false">
      <c r="A2751" s="21"/>
      <c r="D2751" s="22"/>
      <c r="I2751" s="23" t="str">
        <f aca="false">IF(E2751="","",IFERROR(INDEX(Categories!$A$2:$A$200,MATCH(E2751,Categories!$B$2:$B$200,0)),"Unknown"))</f>
        <v/>
      </c>
      <c r="J2751" s="24" t="str">
        <f aca="false">IF(A2751="","",DATE(YEAR(A2751),MONTH(A2751),1))</f>
        <v/>
      </c>
      <c r="K2751" s="23" t="str">
        <f aca="false">IF(A2751="","",IF(G2751&lt;&gt;"",G2751,IFERROR(INDEX(Accounts!$D$2:$D$40,MATCH(B2751,Accounts!$A$2:$A$40,0)),"Household")))</f>
        <v/>
      </c>
      <c r="L2751" s="25" t="str">
        <f aca="false">IF(F2751="","",SUMIFS($D$2:$D$3001,$F$2:$F$3001,F2751))</f>
        <v/>
      </c>
      <c r="M2751" s="23" t="str">
        <f aca="false">IF(A2751="","",IF(E2751="","Uncategorized",IF(I2751="Unknown","Unknown category",IF(AND(I2751="Transfer",F2751=""),"Transfer needs ID",IF(AND(F2751&lt;&gt;"",ABS(N(L2751))&gt;0.009),"Unmatched transfer",IF(AND(LEFT(E2751,6)="Rental",K2751="Household"),"Rental row needs property",""))))))</f>
        <v/>
      </c>
    </row>
    <row r="2752" customFormat="false" ht="15" hidden="false" customHeight="false" outlineLevel="0" collapsed="false">
      <c r="A2752" s="21"/>
      <c r="D2752" s="22"/>
      <c r="I2752" s="23" t="str">
        <f aca="false">IF(E2752="","",IFERROR(INDEX(Categories!$A$2:$A$200,MATCH(E2752,Categories!$B$2:$B$200,0)),"Unknown"))</f>
        <v/>
      </c>
      <c r="J2752" s="24" t="str">
        <f aca="false">IF(A2752="","",DATE(YEAR(A2752),MONTH(A2752),1))</f>
        <v/>
      </c>
      <c r="K2752" s="23" t="str">
        <f aca="false">IF(A2752="","",IF(G2752&lt;&gt;"",G2752,IFERROR(INDEX(Accounts!$D$2:$D$40,MATCH(B2752,Accounts!$A$2:$A$40,0)),"Household")))</f>
        <v/>
      </c>
      <c r="L2752" s="25" t="str">
        <f aca="false">IF(F2752="","",SUMIFS($D$2:$D$3001,$F$2:$F$3001,F2752))</f>
        <v/>
      </c>
      <c r="M2752" s="23" t="str">
        <f aca="false">IF(A2752="","",IF(E2752="","Uncategorized",IF(I2752="Unknown","Unknown category",IF(AND(I2752="Transfer",F2752=""),"Transfer needs ID",IF(AND(F2752&lt;&gt;"",ABS(N(L2752))&gt;0.009),"Unmatched transfer",IF(AND(LEFT(E2752,6)="Rental",K2752="Household"),"Rental row needs property",""))))))</f>
        <v/>
      </c>
    </row>
    <row r="2753" customFormat="false" ht="15" hidden="false" customHeight="false" outlineLevel="0" collapsed="false">
      <c r="A2753" s="21"/>
      <c r="D2753" s="22"/>
      <c r="I2753" s="23" t="str">
        <f aca="false">IF(E2753="","",IFERROR(INDEX(Categories!$A$2:$A$200,MATCH(E2753,Categories!$B$2:$B$200,0)),"Unknown"))</f>
        <v/>
      </c>
      <c r="J2753" s="24" t="str">
        <f aca="false">IF(A2753="","",DATE(YEAR(A2753),MONTH(A2753),1))</f>
        <v/>
      </c>
      <c r="K2753" s="23" t="str">
        <f aca="false">IF(A2753="","",IF(G2753&lt;&gt;"",G2753,IFERROR(INDEX(Accounts!$D$2:$D$40,MATCH(B2753,Accounts!$A$2:$A$40,0)),"Household")))</f>
        <v/>
      </c>
      <c r="L2753" s="25" t="str">
        <f aca="false">IF(F2753="","",SUMIFS($D$2:$D$3001,$F$2:$F$3001,F2753))</f>
        <v/>
      </c>
      <c r="M2753" s="23" t="str">
        <f aca="false">IF(A2753="","",IF(E2753="","Uncategorized",IF(I2753="Unknown","Unknown category",IF(AND(I2753="Transfer",F2753=""),"Transfer needs ID",IF(AND(F2753&lt;&gt;"",ABS(N(L2753))&gt;0.009),"Unmatched transfer",IF(AND(LEFT(E2753,6)="Rental",K2753="Household"),"Rental row needs property",""))))))</f>
        <v/>
      </c>
    </row>
    <row r="2754" customFormat="false" ht="15" hidden="false" customHeight="false" outlineLevel="0" collapsed="false">
      <c r="A2754" s="21"/>
      <c r="D2754" s="22"/>
      <c r="I2754" s="23" t="str">
        <f aca="false">IF(E2754="","",IFERROR(INDEX(Categories!$A$2:$A$200,MATCH(E2754,Categories!$B$2:$B$200,0)),"Unknown"))</f>
        <v/>
      </c>
      <c r="J2754" s="24" t="str">
        <f aca="false">IF(A2754="","",DATE(YEAR(A2754),MONTH(A2754),1))</f>
        <v/>
      </c>
      <c r="K2754" s="23" t="str">
        <f aca="false">IF(A2754="","",IF(G2754&lt;&gt;"",G2754,IFERROR(INDEX(Accounts!$D$2:$D$40,MATCH(B2754,Accounts!$A$2:$A$40,0)),"Household")))</f>
        <v/>
      </c>
      <c r="L2754" s="25" t="str">
        <f aca="false">IF(F2754="","",SUMIFS($D$2:$D$3001,$F$2:$F$3001,F2754))</f>
        <v/>
      </c>
      <c r="M2754" s="23" t="str">
        <f aca="false">IF(A2754="","",IF(E2754="","Uncategorized",IF(I2754="Unknown","Unknown category",IF(AND(I2754="Transfer",F2754=""),"Transfer needs ID",IF(AND(F2754&lt;&gt;"",ABS(N(L2754))&gt;0.009),"Unmatched transfer",IF(AND(LEFT(E2754,6)="Rental",K2754="Household"),"Rental row needs property",""))))))</f>
        <v/>
      </c>
    </row>
    <row r="2755" customFormat="false" ht="15" hidden="false" customHeight="false" outlineLevel="0" collapsed="false">
      <c r="A2755" s="21"/>
      <c r="D2755" s="22"/>
      <c r="I2755" s="23" t="str">
        <f aca="false">IF(E2755="","",IFERROR(INDEX(Categories!$A$2:$A$200,MATCH(E2755,Categories!$B$2:$B$200,0)),"Unknown"))</f>
        <v/>
      </c>
      <c r="J2755" s="24" t="str">
        <f aca="false">IF(A2755="","",DATE(YEAR(A2755),MONTH(A2755),1))</f>
        <v/>
      </c>
      <c r="K2755" s="23" t="str">
        <f aca="false">IF(A2755="","",IF(G2755&lt;&gt;"",G2755,IFERROR(INDEX(Accounts!$D$2:$D$40,MATCH(B2755,Accounts!$A$2:$A$40,0)),"Household")))</f>
        <v/>
      </c>
      <c r="L2755" s="25" t="str">
        <f aca="false">IF(F2755="","",SUMIFS($D$2:$D$3001,$F$2:$F$3001,F2755))</f>
        <v/>
      </c>
      <c r="M2755" s="23" t="str">
        <f aca="false">IF(A2755="","",IF(E2755="","Uncategorized",IF(I2755="Unknown","Unknown category",IF(AND(I2755="Transfer",F2755=""),"Transfer needs ID",IF(AND(F2755&lt;&gt;"",ABS(N(L2755))&gt;0.009),"Unmatched transfer",IF(AND(LEFT(E2755,6)="Rental",K2755="Household"),"Rental row needs property",""))))))</f>
        <v/>
      </c>
    </row>
    <row r="2756" customFormat="false" ht="15" hidden="false" customHeight="false" outlineLevel="0" collapsed="false">
      <c r="A2756" s="21"/>
      <c r="D2756" s="22"/>
      <c r="I2756" s="23" t="str">
        <f aca="false">IF(E2756="","",IFERROR(INDEX(Categories!$A$2:$A$200,MATCH(E2756,Categories!$B$2:$B$200,0)),"Unknown"))</f>
        <v/>
      </c>
      <c r="J2756" s="24" t="str">
        <f aca="false">IF(A2756="","",DATE(YEAR(A2756),MONTH(A2756),1))</f>
        <v/>
      </c>
      <c r="K2756" s="23" t="str">
        <f aca="false">IF(A2756="","",IF(G2756&lt;&gt;"",G2756,IFERROR(INDEX(Accounts!$D$2:$D$40,MATCH(B2756,Accounts!$A$2:$A$40,0)),"Household")))</f>
        <v/>
      </c>
      <c r="L2756" s="25" t="str">
        <f aca="false">IF(F2756="","",SUMIFS($D$2:$D$3001,$F$2:$F$3001,F2756))</f>
        <v/>
      </c>
      <c r="M2756" s="23" t="str">
        <f aca="false">IF(A2756="","",IF(E2756="","Uncategorized",IF(I2756="Unknown","Unknown category",IF(AND(I2756="Transfer",F2756=""),"Transfer needs ID",IF(AND(F2756&lt;&gt;"",ABS(N(L2756))&gt;0.009),"Unmatched transfer",IF(AND(LEFT(E2756,6)="Rental",K2756="Household"),"Rental row needs property",""))))))</f>
        <v/>
      </c>
    </row>
    <row r="2757" customFormat="false" ht="15" hidden="false" customHeight="false" outlineLevel="0" collapsed="false">
      <c r="A2757" s="21"/>
      <c r="D2757" s="22"/>
      <c r="I2757" s="23" t="str">
        <f aca="false">IF(E2757="","",IFERROR(INDEX(Categories!$A$2:$A$200,MATCH(E2757,Categories!$B$2:$B$200,0)),"Unknown"))</f>
        <v/>
      </c>
      <c r="J2757" s="24" t="str">
        <f aca="false">IF(A2757="","",DATE(YEAR(A2757),MONTH(A2757),1))</f>
        <v/>
      </c>
      <c r="K2757" s="23" t="str">
        <f aca="false">IF(A2757="","",IF(G2757&lt;&gt;"",G2757,IFERROR(INDEX(Accounts!$D$2:$D$40,MATCH(B2757,Accounts!$A$2:$A$40,0)),"Household")))</f>
        <v/>
      </c>
      <c r="L2757" s="25" t="str">
        <f aca="false">IF(F2757="","",SUMIFS($D$2:$D$3001,$F$2:$F$3001,F2757))</f>
        <v/>
      </c>
      <c r="M2757" s="23" t="str">
        <f aca="false">IF(A2757="","",IF(E2757="","Uncategorized",IF(I2757="Unknown","Unknown category",IF(AND(I2757="Transfer",F2757=""),"Transfer needs ID",IF(AND(F2757&lt;&gt;"",ABS(N(L2757))&gt;0.009),"Unmatched transfer",IF(AND(LEFT(E2757,6)="Rental",K2757="Household"),"Rental row needs property",""))))))</f>
        <v/>
      </c>
    </row>
    <row r="2758" customFormat="false" ht="15" hidden="false" customHeight="false" outlineLevel="0" collapsed="false">
      <c r="A2758" s="21"/>
      <c r="D2758" s="22"/>
      <c r="I2758" s="23" t="str">
        <f aca="false">IF(E2758="","",IFERROR(INDEX(Categories!$A$2:$A$200,MATCH(E2758,Categories!$B$2:$B$200,0)),"Unknown"))</f>
        <v/>
      </c>
      <c r="J2758" s="24" t="str">
        <f aca="false">IF(A2758="","",DATE(YEAR(A2758),MONTH(A2758),1))</f>
        <v/>
      </c>
      <c r="K2758" s="23" t="str">
        <f aca="false">IF(A2758="","",IF(G2758&lt;&gt;"",G2758,IFERROR(INDEX(Accounts!$D$2:$D$40,MATCH(B2758,Accounts!$A$2:$A$40,0)),"Household")))</f>
        <v/>
      </c>
      <c r="L2758" s="25" t="str">
        <f aca="false">IF(F2758="","",SUMIFS($D$2:$D$3001,$F$2:$F$3001,F2758))</f>
        <v/>
      </c>
      <c r="M2758" s="23" t="str">
        <f aca="false">IF(A2758="","",IF(E2758="","Uncategorized",IF(I2758="Unknown","Unknown category",IF(AND(I2758="Transfer",F2758=""),"Transfer needs ID",IF(AND(F2758&lt;&gt;"",ABS(N(L2758))&gt;0.009),"Unmatched transfer",IF(AND(LEFT(E2758,6)="Rental",K2758="Household"),"Rental row needs property",""))))))</f>
        <v/>
      </c>
    </row>
    <row r="2759" customFormat="false" ht="15" hidden="false" customHeight="false" outlineLevel="0" collapsed="false">
      <c r="A2759" s="21"/>
      <c r="D2759" s="22"/>
      <c r="I2759" s="23" t="str">
        <f aca="false">IF(E2759="","",IFERROR(INDEX(Categories!$A$2:$A$200,MATCH(E2759,Categories!$B$2:$B$200,0)),"Unknown"))</f>
        <v/>
      </c>
      <c r="J2759" s="24" t="str">
        <f aca="false">IF(A2759="","",DATE(YEAR(A2759),MONTH(A2759),1))</f>
        <v/>
      </c>
      <c r="K2759" s="23" t="str">
        <f aca="false">IF(A2759="","",IF(G2759&lt;&gt;"",G2759,IFERROR(INDEX(Accounts!$D$2:$D$40,MATCH(B2759,Accounts!$A$2:$A$40,0)),"Household")))</f>
        <v/>
      </c>
      <c r="L2759" s="25" t="str">
        <f aca="false">IF(F2759="","",SUMIFS($D$2:$D$3001,$F$2:$F$3001,F2759))</f>
        <v/>
      </c>
      <c r="M2759" s="23" t="str">
        <f aca="false">IF(A2759="","",IF(E2759="","Uncategorized",IF(I2759="Unknown","Unknown category",IF(AND(I2759="Transfer",F2759=""),"Transfer needs ID",IF(AND(F2759&lt;&gt;"",ABS(N(L2759))&gt;0.009),"Unmatched transfer",IF(AND(LEFT(E2759,6)="Rental",K2759="Household"),"Rental row needs property",""))))))</f>
        <v/>
      </c>
    </row>
    <row r="2760" customFormat="false" ht="15" hidden="false" customHeight="false" outlineLevel="0" collapsed="false">
      <c r="A2760" s="21"/>
      <c r="D2760" s="22"/>
      <c r="I2760" s="23" t="str">
        <f aca="false">IF(E2760="","",IFERROR(INDEX(Categories!$A$2:$A$200,MATCH(E2760,Categories!$B$2:$B$200,0)),"Unknown"))</f>
        <v/>
      </c>
      <c r="J2760" s="24" t="str">
        <f aca="false">IF(A2760="","",DATE(YEAR(A2760),MONTH(A2760),1))</f>
        <v/>
      </c>
      <c r="K2760" s="23" t="str">
        <f aca="false">IF(A2760="","",IF(G2760&lt;&gt;"",G2760,IFERROR(INDEX(Accounts!$D$2:$D$40,MATCH(B2760,Accounts!$A$2:$A$40,0)),"Household")))</f>
        <v/>
      </c>
      <c r="L2760" s="25" t="str">
        <f aca="false">IF(F2760="","",SUMIFS($D$2:$D$3001,$F$2:$F$3001,F2760))</f>
        <v/>
      </c>
      <c r="M2760" s="23" t="str">
        <f aca="false">IF(A2760="","",IF(E2760="","Uncategorized",IF(I2760="Unknown","Unknown category",IF(AND(I2760="Transfer",F2760=""),"Transfer needs ID",IF(AND(F2760&lt;&gt;"",ABS(N(L2760))&gt;0.009),"Unmatched transfer",IF(AND(LEFT(E2760,6)="Rental",K2760="Household"),"Rental row needs property",""))))))</f>
        <v/>
      </c>
    </row>
    <row r="2761" customFormat="false" ht="15" hidden="false" customHeight="false" outlineLevel="0" collapsed="false">
      <c r="A2761" s="21"/>
      <c r="D2761" s="22"/>
      <c r="I2761" s="23" t="str">
        <f aca="false">IF(E2761="","",IFERROR(INDEX(Categories!$A$2:$A$200,MATCH(E2761,Categories!$B$2:$B$200,0)),"Unknown"))</f>
        <v/>
      </c>
      <c r="J2761" s="24" t="str">
        <f aca="false">IF(A2761="","",DATE(YEAR(A2761),MONTH(A2761),1))</f>
        <v/>
      </c>
      <c r="K2761" s="23" t="str">
        <f aca="false">IF(A2761="","",IF(G2761&lt;&gt;"",G2761,IFERROR(INDEX(Accounts!$D$2:$D$40,MATCH(B2761,Accounts!$A$2:$A$40,0)),"Household")))</f>
        <v/>
      </c>
      <c r="L2761" s="25" t="str">
        <f aca="false">IF(F2761="","",SUMIFS($D$2:$D$3001,$F$2:$F$3001,F2761))</f>
        <v/>
      </c>
      <c r="M2761" s="23" t="str">
        <f aca="false">IF(A2761="","",IF(E2761="","Uncategorized",IF(I2761="Unknown","Unknown category",IF(AND(I2761="Transfer",F2761=""),"Transfer needs ID",IF(AND(F2761&lt;&gt;"",ABS(N(L2761))&gt;0.009),"Unmatched transfer",IF(AND(LEFT(E2761,6)="Rental",K2761="Household"),"Rental row needs property",""))))))</f>
        <v/>
      </c>
    </row>
    <row r="2762" customFormat="false" ht="15" hidden="false" customHeight="false" outlineLevel="0" collapsed="false">
      <c r="A2762" s="21"/>
      <c r="D2762" s="22"/>
      <c r="I2762" s="23" t="str">
        <f aca="false">IF(E2762="","",IFERROR(INDEX(Categories!$A$2:$A$200,MATCH(E2762,Categories!$B$2:$B$200,0)),"Unknown"))</f>
        <v/>
      </c>
      <c r="J2762" s="24" t="str">
        <f aca="false">IF(A2762="","",DATE(YEAR(A2762),MONTH(A2762),1))</f>
        <v/>
      </c>
      <c r="K2762" s="23" t="str">
        <f aca="false">IF(A2762="","",IF(G2762&lt;&gt;"",G2762,IFERROR(INDEX(Accounts!$D$2:$D$40,MATCH(B2762,Accounts!$A$2:$A$40,0)),"Household")))</f>
        <v/>
      </c>
      <c r="L2762" s="25" t="str">
        <f aca="false">IF(F2762="","",SUMIFS($D$2:$D$3001,$F$2:$F$3001,F2762))</f>
        <v/>
      </c>
      <c r="M2762" s="23" t="str">
        <f aca="false">IF(A2762="","",IF(E2762="","Uncategorized",IF(I2762="Unknown","Unknown category",IF(AND(I2762="Transfer",F2762=""),"Transfer needs ID",IF(AND(F2762&lt;&gt;"",ABS(N(L2762))&gt;0.009),"Unmatched transfer",IF(AND(LEFT(E2762,6)="Rental",K2762="Household"),"Rental row needs property",""))))))</f>
        <v/>
      </c>
    </row>
    <row r="2763" customFormat="false" ht="15" hidden="false" customHeight="false" outlineLevel="0" collapsed="false">
      <c r="A2763" s="21"/>
      <c r="D2763" s="22"/>
      <c r="I2763" s="23" t="str">
        <f aca="false">IF(E2763="","",IFERROR(INDEX(Categories!$A$2:$A$200,MATCH(E2763,Categories!$B$2:$B$200,0)),"Unknown"))</f>
        <v/>
      </c>
      <c r="J2763" s="24" t="str">
        <f aca="false">IF(A2763="","",DATE(YEAR(A2763),MONTH(A2763),1))</f>
        <v/>
      </c>
      <c r="K2763" s="23" t="str">
        <f aca="false">IF(A2763="","",IF(G2763&lt;&gt;"",G2763,IFERROR(INDEX(Accounts!$D$2:$D$40,MATCH(B2763,Accounts!$A$2:$A$40,0)),"Household")))</f>
        <v/>
      </c>
      <c r="L2763" s="25" t="str">
        <f aca="false">IF(F2763="","",SUMIFS($D$2:$D$3001,$F$2:$F$3001,F2763))</f>
        <v/>
      </c>
      <c r="M2763" s="23" t="str">
        <f aca="false">IF(A2763="","",IF(E2763="","Uncategorized",IF(I2763="Unknown","Unknown category",IF(AND(I2763="Transfer",F2763=""),"Transfer needs ID",IF(AND(F2763&lt;&gt;"",ABS(N(L2763))&gt;0.009),"Unmatched transfer",IF(AND(LEFT(E2763,6)="Rental",K2763="Household"),"Rental row needs property",""))))))</f>
        <v/>
      </c>
    </row>
    <row r="2764" customFormat="false" ht="15" hidden="false" customHeight="false" outlineLevel="0" collapsed="false">
      <c r="A2764" s="21"/>
      <c r="D2764" s="22"/>
      <c r="I2764" s="23" t="str">
        <f aca="false">IF(E2764="","",IFERROR(INDEX(Categories!$A$2:$A$200,MATCH(E2764,Categories!$B$2:$B$200,0)),"Unknown"))</f>
        <v/>
      </c>
      <c r="J2764" s="24" t="str">
        <f aca="false">IF(A2764="","",DATE(YEAR(A2764),MONTH(A2764),1))</f>
        <v/>
      </c>
      <c r="K2764" s="23" t="str">
        <f aca="false">IF(A2764="","",IF(G2764&lt;&gt;"",G2764,IFERROR(INDEX(Accounts!$D$2:$D$40,MATCH(B2764,Accounts!$A$2:$A$40,0)),"Household")))</f>
        <v/>
      </c>
      <c r="L2764" s="25" t="str">
        <f aca="false">IF(F2764="","",SUMIFS($D$2:$D$3001,$F$2:$F$3001,F2764))</f>
        <v/>
      </c>
      <c r="M2764" s="23" t="str">
        <f aca="false">IF(A2764="","",IF(E2764="","Uncategorized",IF(I2764="Unknown","Unknown category",IF(AND(I2764="Transfer",F2764=""),"Transfer needs ID",IF(AND(F2764&lt;&gt;"",ABS(N(L2764))&gt;0.009),"Unmatched transfer",IF(AND(LEFT(E2764,6)="Rental",K2764="Household"),"Rental row needs property",""))))))</f>
        <v/>
      </c>
    </row>
    <row r="2765" customFormat="false" ht="15" hidden="false" customHeight="false" outlineLevel="0" collapsed="false">
      <c r="A2765" s="21"/>
      <c r="D2765" s="22"/>
      <c r="I2765" s="23" t="str">
        <f aca="false">IF(E2765="","",IFERROR(INDEX(Categories!$A$2:$A$200,MATCH(E2765,Categories!$B$2:$B$200,0)),"Unknown"))</f>
        <v/>
      </c>
      <c r="J2765" s="24" t="str">
        <f aca="false">IF(A2765="","",DATE(YEAR(A2765),MONTH(A2765),1))</f>
        <v/>
      </c>
      <c r="K2765" s="23" t="str">
        <f aca="false">IF(A2765="","",IF(G2765&lt;&gt;"",G2765,IFERROR(INDEX(Accounts!$D$2:$D$40,MATCH(B2765,Accounts!$A$2:$A$40,0)),"Household")))</f>
        <v/>
      </c>
      <c r="L2765" s="25" t="str">
        <f aca="false">IF(F2765="","",SUMIFS($D$2:$D$3001,$F$2:$F$3001,F2765))</f>
        <v/>
      </c>
      <c r="M2765" s="23" t="str">
        <f aca="false">IF(A2765="","",IF(E2765="","Uncategorized",IF(I2765="Unknown","Unknown category",IF(AND(I2765="Transfer",F2765=""),"Transfer needs ID",IF(AND(F2765&lt;&gt;"",ABS(N(L2765))&gt;0.009),"Unmatched transfer",IF(AND(LEFT(E2765,6)="Rental",K2765="Household"),"Rental row needs property",""))))))</f>
        <v/>
      </c>
    </row>
    <row r="2766" customFormat="false" ht="15" hidden="false" customHeight="false" outlineLevel="0" collapsed="false">
      <c r="A2766" s="21"/>
      <c r="D2766" s="22"/>
      <c r="I2766" s="23" t="str">
        <f aca="false">IF(E2766="","",IFERROR(INDEX(Categories!$A$2:$A$200,MATCH(E2766,Categories!$B$2:$B$200,0)),"Unknown"))</f>
        <v/>
      </c>
      <c r="J2766" s="24" t="str">
        <f aca="false">IF(A2766="","",DATE(YEAR(A2766),MONTH(A2766),1))</f>
        <v/>
      </c>
      <c r="K2766" s="23" t="str">
        <f aca="false">IF(A2766="","",IF(G2766&lt;&gt;"",G2766,IFERROR(INDEX(Accounts!$D$2:$D$40,MATCH(B2766,Accounts!$A$2:$A$40,0)),"Household")))</f>
        <v/>
      </c>
      <c r="L2766" s="25" t="str">
        <f aca="false">IF(F2766="","",SUMIFS($D$2:$D$3001,$F$2:$F$3001,F2766))</f>
        <v/>
      </c>
      <c r="M2766" s="23" t="str">
        <f aca="false">IF(A2766="","",IF(E2766="","Uncategorized",IF(I2766="Unknown","Unknown category",IF(AND(I2766="Transfer",F2766=""),"Transfer needs ID",IF(AND(F2766&lt;&gt;"",ABS(N(L2766))&gt;0.009),"Unmatched transfer",IF(AND(LEFT(E2766,6)="Rental",K2766="Household"),"Rental row needs property",""))))))</f>
        <v/>
      </c>
    </row>
    <row r="2767" customFormat="false" ht="15" hidden="false" customHeight="false" outlineLevel="0" collapsed="false">
      <c r="A2767" s="21"/>
      <c r="D2767" s="22"/>
      <c r="I2767" s="23" t="str">
        <f aca="false">IF(E2767="","",IFERROR(INDEX(Categories!$A$2:$A$200,MATCH(E2767,Categories!$B$2:$B$200,0)),"Unknown"))</f>
        <v/>
      </c>
      <c r="J2767" s="24" t="str">
        <f aca="false">IF(A2767="","",DATE(YEAR(A2767),MONTH(A2767),1))</f>
        <v/>
      </c>
      <c r="K2767" s="23" t="str">
        <f aca="false">IF(A2767="","",IF(G2767&lt;&gt;"",G2767,IFERROR(INDEX(Accounts!$D$2:$D$40,MATCH(B2767,Accounts!$A$2:$A$40,0)),"Household")))</f>
        <v/>
      </c>
      <c r="L2767" s="25" t="str">
        <f aca="false">IF(F2767="","",SUMIFS($D$2:$D$3001,$F$2:$F$3001,F2767))</f>
        <v/>
      </c>
      <c r="M2767" s="23" t="str">
        <f aca="false">IF(A2767="","",IF(E2767="","Uncategorized",IF(I2767="Unknown","Unknown category",IF(AND(I2767="Transfer",F2767=""),"Transfer needs ID",IF(AND(F2767&lt;&gt;"",ABS(N(L2767))&gt;0.009),"Unmatched transfer",IF(AND(LEFT(E2767,6)="Rental",K2767="Household"),"Rental row needs property",""))))))</f>
        <v/>
      </c>
    </row>
    <row r="2768" customFormat="false" ht="15" hidden="false" customHeight="false" outlineLevel="0" collapsed="false">
      <c r="A2768" s="21"/>
      <c r="D2768" s="22"/>
      <c r="I2768" s="23" t="str">
        <f aca="false">IF(E2768="","",IFERROR(INDEX(Categories!$A$2:$A$200,MATCH(E2768,Categories!$B$2:$B$200,0)),"Unknown"))</f>
        <v/>
      </c>
      <c r="J2768" s="24" t="str">
        <f aca="false">IF(A2768="","",DATE(YEAR(A2768),MONTH(A2768),1))</f>
        <v/>
      </c>
      <c r="K2768" s="23" t="str">
        <f aca="false">IF(A2768="","",IF(G2768&lt;&gt;"",G2768,IFERROR(INDEX(Accounts!$D$2:$D$40,MATCH(B2768,Accounts!$A$2:$A$40,0)),"Household")))</f>
        <v/>
      </c>
      <c r="L2768" s="25" t="str">
        <f aca="false">IF(F2768="","",SUMIFS($D$2:$D$3001,$F$2:$F$3001,F2768))</f>
        <v/>
      </c>
      <c r="M2768" s="23" t="str">
        <f aca="false">IF(A2768="","",IF(E2768="","Uncategorized",IF(I2768="Unknown","Unknown category",IF(AND(I2768="Transfer",F2768=""),"Transfer needs ID",IF(AND(F2768&lt;&gt;"",ABS(N(L2768))&gt;0.009),"Unmatched transfer",IF(AND(LEFT(E2768,6)="Rental",K2768="Household"),"Rental row needs property",""))))))</f>
        <v/>
      </c>
    </row>
    <row r="2769" customFormat="false" ht="15" hidden="false" customHeight="false" outlineLevel="0" collapsed="false">
      <c r="A2769" s="21"/>
      <c r="D2769" s="22"/>
      <c r="I2769" s="23" t="str">
        <f aca="false">IF(E2769="","",IFERROR(INDEX(Categories!$A$2:$A$200,MATCH(E2769,Categories!$B$2:$B$200,0)),"Unknown"))</f>
        <v/>
      </c>
      <c r="J2769" s="24" t="str">
        <f aca="false">IF(A2769="","",DATE(YEAR(A2769),MONTH(A2769),1))</f>
        <v/>
      </c>
      <c r="K2769" s="23" t="str">
        <f aca="false">IF(A2769="","",IF(G2769&lt;&gt;"",G2769,IFERROR(INDEX(Accounts!$D$2:$D$40,MATCH(B2769,Accounts!$A$2:$A$40,0)),"Household")))</f>
        <v/>
      </c>
      <c r="L2769" s="25" t="str">
        <f aca="false">IF(F2769="","",SUMIFS($D$2:$D$3001,$F$2:$F$3001,F2769))</f>
        <v/>
      </c>
      <c r="M2769" s="23" t="str">
        <f aca="false">IF(A2769="","",IF(E2769="","Uncategorized",IF(I2769="Unknown","Unknown category",IF(AND(I2769="Transfer",F2769=""),"Transfer needs ID",IF(AND(F2769&lt;&gt;"",ABS(N(L2769))&gt;0.009),"Unmatched transfer",IF(AND(LEFT(E2769,6)="Rental",K2769="Household"),"Rental row needs property",""))))))</f>
        <v/>
      </c>
    </row>
    <row r="2770" customFormat="false" ht="15" hidden="false" customHeight="false" outlineLevel="0" collapsed="false">
      <c r="A2770" s="21"/>
      <c r="D2770" s="22"/>
      <c r="I2770" s="23" t="str">
        <f aca="false">IF(E2770="","",IFERROR(INDEX(Categories!$A$2:$A$200,MATCH(E2770,Categories!$B$2:$B$200,0)),"Unknown"))</f>
        <v/>
      </c>
      <c r="J2770" s="24" t="str">
        <f aca="false">IF(A2770="","",DATE(YEAR(A2770),MONTH(A2770),1))</f>
        <v/>
      </c>
      <c r="K2770" s="23" t="str">
        <f aca="false">IF(A2770="","",IF(G2770&lt;&gt;"",G2770,IFERROR(INDEX(Accounts!$D$2:$D$40,MATCH(B2770,Accounts!$A$2:$A$40,0)),"Household")))</f>
        <v/>
      </c>
      <c r="L2770" s="25" t="str">
        <f aca="false">IF(F2770="","",SUMIFS($D$2:$D$3001,$F$2:$F$3001,F2770))</f>
        <v/>
      </c>
      <c r="M2770" s="23" t="str">
        <f aca="false">IF(A2770="","",IF(E2770="","Uncategorized",IF(I2770="Unknown","Unknown category",IF(AND(I2770="Transfer",F2770=""),"Transfer needs ID",IF(AND(F2770&lt;&gt;"",ABS(N(L2770))&gt;0.009),"Unmatched transfer",IF(AND(LEFT(E2770,6)="Rental",K2770="Household"),"Rental row needs property",""))))))</f>
        <v/>
      </c>
    </row>
    <row r="2771" customFormat="false" ht="15" hidden="false" customHeight="false" outlineLevel="0" collapsed="false">
      <c r="A2771" s="21"/>
      <c r="D2771" s="22"/>
      <c r="I2771" s="23" t="str">
        <f aca="false">IF(E2771="","",IFERROR(INDEX(Categories!$A$2:$A$200,MATCH(E2771,Categories!$B$2:$B$200,0)),"Unknown"))</f>
        <v/>
      </c>
      <c r="J2771" s="24" t="str">
        <f aca="false">IF(A2771="","",DATE(YEAR(A2771),MONTH(A2771),1))</f>
        <v/>
      </c>
      <c r="K2771" s="23" t="str">
        <f aca="false">IF(A2771="","",IF(G2771&lt;&gt;"",G2771,IFERROR(INDEX(Accounts!$D$2:$D$40,MATCH(B2771,Accounts!$A$2:$A$40,0)),"Household")))</f>
        <v/>
      </c>
      <c r="L2771" s="25" t="str">
        <f aca="false">IF(F2771="","",SUMIFS($D$2:$D$3001,$F$2:$F$3001,F2771))</f>
        <v/>
      </c>
      <c r="M2771" s="23" t="str">
        <f aca="false">IF(A2771="","",IF(E2771="","Uncategorized",IF(I2771="Unknown","Unknown category",IF(AND(I2771="Transfer",F2771=""),"Transfer needs ID",IF(AND(F2771&lt;&gt;"",ABS(N(L2771))&gt;0.009),"Unmatched transfer",IF(AND(LEFT(E2771,6)="Rental",K2771="Household"),"Rental row needs property",""))))))</f>
        <v/>
      </c>
    </row>
    <row r="2772" customFormat="false" ht="15" hidden="false" customHeight="false" outlineLevel="0" collapsed="false">
      <c r="A2772" s="21"/>
      <c r="D2772" s="22"/>
      <c r="I2772" s="23" t="str">
        <f aca="false">IF(E2772="","",IFERROR(INDEX(Categories!$A$2:$A$200,MATCH(E2772,Categories!$B$2:$B$200,0)),"Unknown"))</f>
        <v/>
      </c>
      <c r="J2772" s="24" t="str">
        <f aca="false">IF(A2772="","",DATE(YEAR(A2772),MONTH(A2772),1))</f>
        <v/>
      </c>
      <c r="K2772" s="23" t="str">
        <f aca="false">IF(A2772="","",IF(G2772&lt;&gt;"",G2772,IFERROR(INDEX(Accounts!$D$2:$D$40,MATCH(B2772,Accounts!$A$2:$A$40,0)),"Household")))</f>
        <v/>
      </c>
      <c r="L2772" s="25" t="str">
        <f aca="false">IF(F2772="","",SUMIFS($D$2:$D$3001,$F$2:$F$3001,F2772))</f>
        <v/>
      </c>
      <c r="M2772" s="23" t="str">
        <f aca="false">IF(A2772="","",IF(E2772="","Uncategorized",IF(I2772="Unknown","Unknown category",IF(AND(I2772="Transfer",F2772=""),"Transfer needs ID",IF(AND(F2772&lt;&gt;"",ABS(N(L2772))&gt;0.009),"Unmatched transfer",IF(AND(LEFT(E2772,6)="Rental",K2772="Household"),"Rental row needs property",""))))))</f>
        <v/>
      </c>
    </row>
    <row r="2773" customFormat="false" ht="15" hidden="false" customHeight="false" outlineLevel="0" collapsed="false">
      <c r="A2773" s="21"/>
      <c r="D2773" s="22"/>
      <c r="I2773" s="23" t="str">
        <f aca="false">IF(E2773="","",IFERROR(INDEX(Categories!$A$2:$A$200,MATCH(E2773,Categories!$B$2:$B$200,0)),"Unknown"))</f>
        <v/>
      </c>
      <c r="J2773" s="24" t="str">
        <f aca="false">IF(A2773="","",DATE(YEAR(A2773),MONTH(A2773),1))</f>
        <v/>
      </c>
      <c r="K2773" s="23" t="str">
        <f aca="false">IF(A2773="","",IF(G2773&lt;&gt;"",G2773,IFERROR(INDEX(Accounts!$D$2:$D$40,MATCH(B2773,Accounts!$A$2:$A$40,0)),"Household")))</f>
        <v/>
      </c>
      <c r="L2773" s="25" t="str">
        <f aca="false">IF(F2773="","",SUMIFS($D$2:$D$3001,$F$2:$F$3001,F2773))</f>
        <v/>
      </c>
      <c r="M2773" s="23" t="str">
        <f aca="false">IF(A2773="","",IF(E2773="","Uncategorized",IF(I2773="Unknown","Unknown category",IF(AND(I2773="Transfer",F2773=""),"Transfer needs ID",IF(AND(F2773&lt;&gt;"",ABS(N(L2773))&gt;0.009),"Unmatched transfer",IF(AND(LEFT(E2773,6)="Rental",K2773="Household"),"Rental row needs property",""))))))</f>
        <v/>
      </c>
    </row>
    <row r="2774" customFormat="false" ht="15" hidden="false" customHeight="false" outlineLevel="0" collapsed="false">
      <c r="A2774" s="21"/>
      <c r="D2774" s="22"/>
      <c r="I2774" s="23" t="str">
        <f aca="false">IF(E2774="","",IFERROR(INDEX(Categories!$A$2:$A$200,MATCH(E2774,Categories!$B$2:$B$200,0)),"Unknown"))</f>
        <v/>
      </c>
      <c r="J2774" s="24" t="str">
        <f aca="false">IF(A2774="","",DATE(YEAR(A2774),MONTH(A2774),1))</f>
        <v/>
      </c>
      <c r="K2774" s="23" t="str">
        <f aca="false">IF(A2774="","",IF(G2774&lt;&gt;"",G2774,IFERROR(INDEX(Accounts!$D$2:$D$40,MATCH(B2774,Accounts!$A$2:$A$40,0)),"Household")))</f>
        <v/>
      </c>
      <c r="L2774" s="25" t="str">
        <f aca="false">IF(F2774="","",SUMIFS($D$2:$D$3001,$F$2:$F$3001,F2774))</f>
        <v/>
      </c>
      <c r="M2774" s="23" t="str">
        <f aca="false">IF(A2774="","",IF(E2774="","Uncategorized",IF(I2774="Unknown","Unknown category",IF(AND(I2774="Transfer",F2774=""),"Transfer needs ID",IF(AND(F2774&lt;&gt;"",ABS(N(L2774))&gt;0.009),"Unmatched transfer",IF(AND(LEFT(E2774,6)="Rental",K2774="Household"),"Rental row needs property",""))))))</f>
        <v/>
      </c>
    </row>
    <row r="2775" customFormat="false" ht="15" hidden="false" customHeight="false" outlineLevel="0" collapsed="false">
      <c r="A2775" s="21"/>
      <c r="D2775" s="22"/>
      <c r="I2775" s="23" t="str">
        <f aca="false">IF(E2775="","",IFERROR(INDEX(Categories!$A$2:$A$200,MATCH(E2775,Categories!$B$2:$B$200,0)),"Unknown"))</f>
        <v/>
      </c>
      <c r="J2775" s="24" t="str">
        <f aca="false">IF(A2775="","",DATE(YEAR(A2775),MONTH(A2775),1))</f>
        <v/>
      </c>
      <c r="K2775" s="23" t="str">
        <f aca="false">IF(A2775="","",IF(G2775&lt;&gt;"",G2775,IFERROR(INDEX(Accounts!$D$2:$D$40,MATCH(B2775,Accounts!$A$2:$A$40,0)),"Household")))</f>
        <v/>
      </c>
      <c r="L2775" s="25" t="str">
        <f aca="false">IF(F2775="","",SUMIFS($D$2:$D$3001,$F$2:$F$3001,F2775))</f>
        <v/>
      </c>
      <c r="M2775" s="23" t="str">
        <f aca="false">IF(A2775="","",IF(E2775="","Uncategorized",IF(I2775="Unknown","Unknown category",IF(AND(I2775="Transfer",F2775=""),"Transfer needs ID",IF(AND(F2775&lt;&gt;"",ABS(N(L2775))&gt;0.009),"Unmatched transfer",IF(AND(LEFT(E2775,6)="Rental",K2775="Household"),"Rental row needs property",""))))))</f>
        <v/>
      </c>
    </row>
    <row r="2776" customFormat="false" ht="15" hidden="false" customHeight="false" outlineLevel="0" collapsed="false">
      <c r="A2776" s="21"/>
      <c r="D2776" s="22"/>
      <c r="I2776" s="23" t="str">
        <f aca="false">IF(E2776="","",IFERROR(INDEX(Categories!$A$2:$A$200,MATCH(E2776,Categories!$B$2:$B$200,0)),"Unknown"))</f>
        <v/>
      </c>
      <c r="J2776" s="24" t="str">
        <f aca="false">IF(A2776="","",DATE(YEAR(A2776),MONTH(A2776),1))</f>
        <v/>
      </c>
      <c r="K2776" s="23" t="str">
        <f aca="false">IF(A2776="","",IF(G2776&lt;&gt;"",G2776,IFERROR(INDEX(Accounts!$D$2:$D$40,MATCH(B2776,Accounts!$A$2:$A$40,0)),"Household")))</f>
        <v/>
      </c>
      <c r="L2776" s="25" t="str">
        <f aca="false">IF(F2776="","",SUMIFS($D$2:$D$3001,$F$2:$F$3001,F2776))</f>
        <v/>
      </c>
      <c r="M2776" s="23" t="str">
        <f aca="false">IF(A2776="","",IF(E2776="","Uncategorized",IF(I2776="Unknown","Unknown category",IF(AND(I2776="Transfer",F2776=""),"Transfer needs ID",IF(AND(F2776&lt;&gt;"",ABS(N(L2776))&gt;0.009),"Unmatched transfer",IF(AND(LEFT(E2776,6)="Rental",K2776="Household"),"Rental row needs property",""))))))</f>
        <v/>
      </c>
    </row>
    <row r="2777" customFormat="false" ht="15" hidden="false" customHeight="false" outlineLevel="0" collapsed="false">
      <c r="A2777" s="21"/>
      <c r="D2777" s="22"/>
      <c r="I2777" s="23" t="str">
        <f aca="false">IF(E2777="","",IFERROR(INDEX(Categories!$A$2:$A$200,MATCH(E2777,Categories!$B$2:$B$200,0)),"Unknown"))</f>
        <v/>
      </c>
      <c r="J2777" s="24" t="str">
        <f aca="false">IF(A2777="","",DATE(YEAR(A2777),MONTH(A2777),1))</f>
        <v/>
      </c>
      <c r="K2777" s="23" t="str">
        <f aca="false">IF(A2777="","",IF(G2777&lt;&gt;"",G2777,IFERROR(INDEX(Accounts!$D$2:$D$40,MATCH(B2777,Accounts!$A$2:$A$40,0)),"Household")))</f>
        <v/>
      </c>
      <c r="L2777" s="25" t="str">
        <f aca="false">IF(F2777="","",SUMIFS($D$2:$D$3001,$F$2:$F$3001,F2777))</f>
        <v/>
      </c>
      <c r="M2777" s="23" t="str">
        <f aca="false">IF(A2777="","",IF(E2777="","Uncategorized",IF(I2777="Unknown","Unknown category",IF(AND(I2777="Transfer",F2777=""),"Transfer needs ID",IF(AND(F2777&lt;&gt;"",ABS(N(L2777))&gt;0.009),"Unmatched transfer",IF(AND(LEFT(E2777,6)="Rental",K2777="Household"),"Rental row needs property",""))))))</f>
        <v/>
      </c>
    </row>
    <row r="2778" customFormat="false" ht="15" hidden="false" customHeight="false" outlineLevel="0" collapsed="false">
      <c r="A2778" s="21"/>
      <c r="D2778" s="22"/>
      <c r="I2778" s="23" t="str">
        <f aca="false">IF(E2778="","",IFERROR(INDEX(Categories!$A$2:$A$200,MATCH(E2778,Categories!$B$2:$B$200,0)),"Unknown"))</f>
        <v/>
      </c>
      <c r="J2778" s="24" t="str">
        <f aca="false">IF(A2778="","",DATE(YEAR(A2778),MONTH(A2778),1))</f>
        <v/>
      </c>
      <c r="K2778" s="23" t="str">
        <f aca="false">IF(A2778="","",IF(G2778&lt;&gt;"",G2778,IFERROR(INDEX(Accounts!$D$2:$D$40,MATCH(B2778,Accounts!$A$2:$A$40,0)),"Household")))</f>
        <v/>
      </c>
      <c r="L2778" s="25" t="str">
        <f aca="false">IF(F2778="","",SUMIFS($D$2:$D$3001,$F$2:$F$3001,F2778))</f>
        <v/>
      </c>
      <c r="M2778" s="23" t="str">
        <f aca="false">IF(A2778="","",IF(E2778="","Uncategorized",IF(I2778="Unknown","Unknown category",IF(AND(I2778="Transfer",F2778=""),"Transfer needs ID",IF(AND(F2778&lt;&gt;"",ABS(N(L2778))&gt;0.009),"Unmatched transfer",IF(AND(LEFT(E2778,6)="Rental",K2778="Household"),"Rental row needs property",""))))))</f>
        <v/>
      </c>
    </row>
    <row r="2779" customFormat="false" ht="15" hidden="false" customHeight="false" outlineLevel="0" collapsed="false">
      <c r="A2779" s="21"/>
      <c r="D2779" s="22"/>
      <c r="I2779" s="23" t="str">
        <f aca="false">IF(E2779="","",IFERROR(INDEX(Categories!$A$2:$A$200,MATCH(E2779,Categories!$B$2:$B$200,0)),"Unknown"))</f>
        <v/>
      </c>
      <c r="J2779" s="24" t="str">
        <f aca="false">IF(A2779="","",DATE(YEAR(A2779),MONTH(A2779),1))</f>
        <v/>
      </c>
      <c r="K2779" s="23" t="str">
        <f aca="false">IF(A2779="","",IF(G2779&lt;&gt;"",G2779,IFERROR(INDEX(Accounts!$D$2:$D$40,MATCH(B2779,Accounts!$A$2:$A$40,0)),"Household")))</f>
        <v/>
      </c>
      <c r="L2779" s="25" t="str">
        <f aca="false">IF(F2779="","",SUMIFS($D$2:$D$3001,$F$2:$F$3001,F2779))</f>
        <v/>
      </c>
      <c r="M2779" s="23" t="str">
        <f aca="false">IF(A2779="","",IF(E2779="","Uncategorized",IF(I2779="Unknown","Unknown category",IF(AND(I2779="Transfer",F2779=""),"Transfer needs ID",IF(AND(F2779&lt;&gt;"",ABS(N(L2779))&gt;0.009),"Unmatched transfer",IF(AND(LEFT(E2779,6)="Rental",K2779="Household"),"Rental row needs property",""))))))</f>
        <v/>
      </c>
    </row>
    <row r="2780" customFormat="false" ht="15" hidden="false" customHeight="false" outlineLevel="0" collapsed="false">
      <c r="A2780" s="21"/>
      <c r="D2780" s="22"/>
      <c r="I2780" s="23" t="str">
        <f aca="false">IF(E2780="","",IFERROR(INDEX(Categories!$A$2:$A$200,MATCH(E2780,Categories!$B$2:$B$200,0)),"Unknown"))</f>
        <v/>
      </c>
      <c r="J2780" s="24" t="str">
        <f aca="false">IF(A2780="","",DATE(YEAR(A2780),MONTH(A2780),1))</f>
        <v/>
      </c>
      <c r="K2780" s="23" t="str">
        <f aca="false">IF(A2780="","",IF(G2780&lt;&gt;"",G2780,IFERROR(INDEX(Accounts!$D$2:$D$40,MATCH(B2780,Accounts!$A$2:$A$40,0)),"Household")))</f>
        <v/>
      </c>
      <c r="L2780" s="25" t="str">
        <f aca="false">IF(F2780="","",SUMIFS($D$2:$D$3001,$F$2:$F$3001,F2780))</f>
        <v/>
      </c>
      <c r="M2780" s="23" t="str">
        <f aca="false">IF(A2780="","",IF(E2780="","Uncategorized",IF(I2780="Unknown","Unknown category",IF(AND(I2780="Transfer",F2780=""),"Transfer needs ID",IF(AND(F2780&lt;&gt;"",ABS(N(L2780))&gt;0.009),"Unmatched transfer",IF(AND(LEFT(E2780,6)="Rental",K2780="Household"),"Rental row needs property",""))))))</f>
        <v/>
      </c>
    </row>
    <row r="2781" customFormat="false" ht="15" hidden="false" customHeight="false" outlineLevel="0" collapsed="false">
      <c r="A2781" s="21"/>
      <c r="D2781" s="22"/>
      <c r="I2781" s="23" t="str">
        <f aca="false">IF(E2781="","",IFERROR(INDEX(Categories!$A$2:$A$200,MATCH(E2781,Categories!$B$2:$B$200,0)),"Unknown"))</f>
        <v/>
      </c>
      <c r="J2781" s="24" t="str">
        <f aca="false">IF(A2781="","",DATE(YEAR(A2781),MONTH(A2781),1))</f>
        <v/>
      </c>
      <c r="K2781" s="23" t="str">
        <f aca="false">IF(A2781="","",IF(G2781&lt;&gt;"",G2781,IFERROR(INDEX(Accounts!$D$2:$D$40,MATCH(B2781,Accounts!$A$2:$A$40,0)),"Household")))</f>
        <v/>
      </c>
      <c r="L2781" s="25" t="str">
        <f aca="false">IF(F2781="","",SUMIFS($D$2:$D$3001,$F$2:$F$3001,F2781))</f>
        <v/>
      </c>
      <c r="M2781" s="23" t="str">
        <f aca="false">IF(A2781="","",IF(E2781="","Uncategorized",IF(I2781="Unknown","Unknown category",IF(AND(I2781="Transfer",F2781=""),"Transfer needs ID",IF(AND(F2781&lt;&gt;"",ABS(N(L2781))&gt;0.009),"Unmatched transfer",IF(AND(LEFT(E2781,6)="Rental",K2781="Household"),"Rental row needs property",""))))))</f>
        <v/>
      </c>
    </row>
    <row r="2782" customFormat="false" ht="15" hidden="false" customHeight="false" outlineLevel="0" collapsed="false">
      <c r="A2782" s="21"/>
      <c r="D2782" s="22"/>
      <c r="I2782" s="23" t="str">
        <f aca="false">IF(E2782="","",IFERROR(INDEX(Categories!$A$2:$A$200,MATCH(E2782,Categories!$B$2:$B$200,0)),"Unknown"))</f>
        <v/>
      </c>
      <c r="J2782" s="24" t="str">
        <f aca="false">IF(A2782="","",DATE(YEAR(A2782),MONTH(A2782),1))</f>
        <v/>
      </c>
      <c r="K2782" s="23" t="str">
        <f aca="false">IF(A2782="","",IF(G2782&lt;&gt;"",G2782,IFERROR(INDEX(Accounts!$D$2:$D$40,MATCH(B2782,Accounts!$A$2:$A$40,0)),"Household")))</f>
        <v/>
      </c>
      <c r="L2782" s="25" t="str">
        <f aca="false">IF(F2782="","",SUMIFS($D$2:$D$3001,$F$2:$F$3001,F2782))</f>
        <v/>
      </c>
      <c r="M2782" s="23" t="str">
        <f aca="false">IF(A2782="","",IF(E2782="","Uncategorized",IF(I2782="Unknown","Unknown category",IF(AND(I2782="Transfer",F2782=""),"Transfer needs ID",IF(AND(F2782&lt;&gt;"",ABS(N(L2782))&gt;0.009),"Unmatched transfer",IF(AND(LEFT(E2782,6)="Rental",K2782="Household"),"Rental row needs property",""))))))</f>
        <v/>
      </c>
    </row>
    <row r="2783" customFormat="false" ht="15" hidden="false" customHeight="false" outlineLevel="0" collapsed="false">
      <c r="A2783" s="21"/>
      <c r="D2783" s="22"/>
      <c r="I2783" s="23" t="str">
        <f aca="false">IF(E2783="","",IFERROR(INDEX(Categories!$A$2:$A$200,MATCH(E2783,Categories!$B$2:$B$200,0)),"Unknown"))</f>
        <v/>
      </c>
      <c r="J2783" s="24" t="str">
        <f aca="false">IF(A2783="","",DATE(YEAR(A2783),MONTH(A2783),1))</f>
        <v/>
      </c>
      <c r="K2783" s="23" t="str">
        <f aca="false">IF(A2783="","",IF(G2783&lt;&gt;"",G2783,IFERROR(INDEX(Accounts!$D$2:$D$40,MATCH(B2783,Accounts!$A$2:$A$40,0)),"Household")))</f>
        <v/>
      </c>
      <c r="L2783" s="25" t="str">
        <f aca="false">IF(F2783="","",SUMIFS($D$2:$D$3001,$F$2:$F$3001,F2783))</f>
        <v/>
      </c>
      <c r="M2783" s="23" t="str">
        <f aca="false">IF(A2783="","",IF(E2783="","Uncategorized",IF(I2783="Unknown","Unknown category",IF(AND(I2783="Transfer",F2783=""),"Transfer needs ID",IF(AND(F2783&lt;&gt;"",ABS(N(L2783))&gt;0.009),"Unmatched transfer",IF(AND(LEFT(E2783,6)="Rental",K2783="Household"),"Rental row needs property",""))))))</f>
        <v/>
      </c>
    </row>
    <row r="2784" customFormat="false" ht="15" hidden="false" customHeight="false" outlineLevel="0" collapsed="false">
      <c r="A2784" s="21"/>
      <c r="D2784" s="22"/>
      <c r="I2784" s="23" t="str">
        <f aca="false">IF(E2784="","",IFERROR(INDEX(Categories!$A$2:$A$200,MATCH(E2784,Categories!$B$2:$B$200,0)),"Unknown"))</f>
        <v/>
      </c>
      <c r="J2784" s="24" t="str">
        <f aca="false">IF(A2784="","",DATE(YEAR(A2784),MONTH(A2784),1))</f>
        <v/>
      </c>
      <c r="K2784" s="23" t="str">
        <f aca="false">IF(A2784="","",IF(G2784&lt;&gt;"",G2784,IFERROR(INDEX(Accounts!$D$2:$D$40,MATCH(B2784,Accounts!$A$2:$A$40,0)),"Household")))</f>
        <v/>
      </c>
      <c r="L2784" s="25" t="str">
        <f aca="false">IF(F2784="","",SUMIFS($D$2:$D$3001,$F$2:$F$3001,F2784))</f>
        <v/>
      </c>
      <c r="M2784" s="23" t="str">
        <f aca="false">IF(A2784="","",IF(E2784="","Uncategorized",IF(I2784="Unknown","Unknown category",IF(AND(I2784="Transfer",F2784=""),"Transfer needs ID",IF(AND(F2784&lt;&gt;"",ABS(N(L2784))&gt;0.009),"Unmatched transfer",IF(AND(LEFT(E2784,6)="Rental",K2784="Household"),"Rental row needs property",""))))))</f>
        <v/>
      </c>
    </row>
    <row r="2785" customFormat="false" ht="15" hidden="false" customHeight="false" outlineLevel="0" collapsed="false">
      <c r="A2785" s="21"/>
      <c r="D2785" s="22"/>
      <c r="I2785" s="23" t="str">
        <f aca="false">IF(E2785="","",IFERROR(INDEX(Categories!$A$2:$A$200,MATCH(E2785,Categories!$B$2:$B$200,0)),"Unknown"))</f>
        <v/>
      </c>
      <c r="J2785" s="24" t="str">
        <f aca="false">IF(A2785="","",DATE(YEAR(A2785),MONTH(A2785),1))</f>
        <v/>
      </c>
      <c r="K2785" s="23" t="str">
        <f aca="false">IF(A2785="","",IF(G2785&lt;&gt;"",G2785,IFERROR(INDEX(Accounts!$D$2:$D$40,MATCH(B2785,Accounts!$A$2:$A$40,0)),"Household")))</f>
        <v/>
      </c>
      <c r="L2785" s="25" t="str">
        <f aca="false">IF(F2785="","",SUMIFS($D$2:$D$3001,$F$2:$F$3001,F2785))</f>
        <v/>
      </c>
      <c r="M2785" s="23" t="str">
        <f aca="false">IF(A2785="","",IF(E2785="","Uncategorized",IF(I2785="Unknown","Unknown category",IF(AND(I2785="Transfer",F2785=""),"Transfer needs ID",IF(AND(F2785&lt;&gt;"",ABS(N(L2785))&gt;0.009),"Unmatched transfer",IF(AND(LEFT(E2785,6)="Rental",K2785="Household"),"Rental row needs property",""))))))</f>
        <v/>
      </c>
    </row>
    <row r="2786" customFormat="false" ht="15" hidden="false" customHeight="false" outlineLevel="0" collapsed="false">
      <c r="A2786" s="21"/>
      <c r="D2786" s="22"/>
      <c r="I2786" s="23" t="str">
        <f aca="false">IF(E2786="","",IFERROR(INDEX(Categories!$A$2:$A$200,MATCH(E2786,Categories!$B$2:$B$200,0)),"Unknown"))</f>
        <v/>
      </c>
      <c r="J2786" s="24" t="str">
        <f aca="false">IF(A2786="","",DATE(YEAR(A2786),MONTH(A2786),1))</f>
        <v/>
      </c>
      <c r="K2786" s="23" t="str">
        <f aca="false">IF(A2786="","",IF(G2786&lt;&gt;"",G2786,IFERROR(INDEX(Accounts!$D$2:$D$40,MATCH(B2786,Accounts!$A$2:$A$40,0)),"Household")))</f>
        <v/>
      </c>
      <c r="L2786" s="25" t="str">
        <f aca="false">IF(F2786="","",SUMIFS($D$2:$D$3001,$F$2:$F$3001,F2786))</f>
        <v/>
      </c>
      <c r="M2786" s="23" t="str">
        <f aca="false">IF(A2786="","",IF(E2786="","Uncategorized",IF(I2786="Unknown","Unknown category",IF(AND(I2786="Transfer",F2786=""),"Transfer needs ID",IF(AND(F2786&lt;&gt;"",ABS(N(L2786))&gt;0.009),"Unmatched transfer",IF(AND(LEFT(E2786,6)="Rental",K2786="Household"),"Rental row needs property",""))))))</f>
        <v/>
      </c>
    </row>
    <row r="2787" customFormat="false" ht="15" hidden="false" customHeight="false" outlineLevel="0" collapsed="false">
      <c r="A2787" s="21"/>
      <c r="D2787" s="22"/>
      <c r="I2787" s="23" t="str">
        <f aca="false">IF(E2787="","",IFERROR(INDEX(Categories!$A$2:$A$200,MATCH(E2787,Categories!$B$2:$B$200,0)),"Unknown"))</f>
        <v/>
      </c>
      <c r="J2787" s="24" t="str">
        <f aca="false">IF(A2787="","",DATE(YEAR(A2787),MONTH(A2787),1))</f>
        <v/>
      </c>
      <c r="K2787" s="23" t="str">
        <f aca="false">IF(A2787="","",IF(G2787&lt;&gt;"",G2787,IFERROR(INDEX(Accounts!$D$2:$D$40,MATCH(B2787,Accounts!$A$2:$A$40,0)),"Household")))</f>
        <v/>
      </c>
      <c r="L2787" s="25" t="str">
        <f aca="false">IF(F2787="","",SUMIFS($D$2:$D$3001,$F$2:$F$3001,F2787))</f>
        <v/>
      </c>
      <c r="M2787" s="23" t="str">
        <f aca="false">IF(A2787="","",IF(E2787="","Uncategorized",IF(I2787="Unknown","Unknown category",IF(AND(I2787="Transfer",F2787=""),"Transfer needs ID",IF(AND(F2787&lt;&gt;"",ABS(N(L2787))&gt;0.009),"Unmatched transfer",IF(AND(LEFT(E2787,6)="Rental",K2787="Household"),"Rental row needs property",""))))))</f>
        <v/>
      </c>
    </row>
    <row r="2788" customFormat="false" ht="15" hidden="false" customHeight="false" outlineLevel="0" collapsed="false">
      <c r="A2788" s="21"/>
      <c r="D2788" s="22"/>
      <c r="I2788" s="23" t="str">
        <f aca="false">IF(E2788="","",IFERROR(INDEX(Categories!$A$2:$A$200,MATCH(E2788,Categories!$B$2:$B$200,0)),"Unknown"))</f>
        <v/>
      </c>
      <c r="J2788" s="24" t="str">
        <f aca="false">IF(A2788="","",DATE(YEAR(A2788),MONTH(A2788),1))</f>
        <v/>
      </c>
      <c r="K2788" s="23" t="str">
        <f aca="false">IF(A2788="","",IF(G2788&lt;&gt;"",G2788,IFERROR(INDEX(Accounts!$D$2:$D$40,MATCH(B2788,Accounts!$A$2:$A$40,0)),"Household")))</f>
        <v/>
      </c>
      <c r="L2788" s="25" t="str">
        <f aca="false">IF(F2788="","",SUMIFS($D$2:$D$3001,$F$2:$F$3001,F2788))</f>
        <v/>
      </c>
      <c r="M2788" s="23" t="str">
        <f aca="false">IF(A2788="","",IF(E2788="","Uncategorized",IF(I2788="Unknown","Unknown category",IF(AND(I2788="Transfer",F2788=""),"Transfer needs ID",IF(AND(F2788&lt;&gt;"",ABS(N(L2788))&gt;0.009),"Unmatched transfer",IF(AND(LEFT(E2788,6)="Rental",K2788="Household"),"Rental row needs property",""))))))</f>
        <v/>
      </c>
    </row>
    <row r="2789" customFormat="false" ht="15" hidden="false" customHeight="false" outlineLevel="0" collapsed="false">
      <c r="A2789" s="21"/>
      <c r="D2789" s="22"/>
      <c r="I2789" s="23" t="str">
        <f aca="false">IF(E2789="","",IFERROR(INDEX(Categories!$A$2:$A$200,MATCH(E2789,Categories!$B$2:$B$200,0)),"Unknown"))</f>
        <v/>
      </c>
      <c r="J2789" s="24" t="str">
        <f aca="false">IF(A2789="","",DATE(YEAR(A2789),MONTH(A2789),1))</f>
        <v/>
      </c>
      <c r="K2789" s="23" t="str">
        <f aca="false">IF(A2789="","",IF(G2789&lt;&gt;"",G2789,IFERROR(INDEX(Accounts!$D$2:$D$40,MATCH(B2789,Accounts!$A$2:$A$40,0)),"Household")))</f>
        <v/>
      </c>
      <c r="L2789" s="25" t="str">
        <f aca="false">IF(F2789="","",SUMIFS($D$2:$D$3001,$F$2:$F$3001,F2789))</f>
        <v/>
      </c>
      <c r="M2789" s="23" t="str">
        <f aca="false">IF(A2789="","",IF(E2789="","Uncategorized",IF(I2789="Unknown","Unknown category",IF(AND(I2789="Transfer",F2789=""),"Transfer needs ID",IF(AND(F2789&lt;&gt;"",ABS(N(L2789))&gt;0.009),"Unmatched transfer",IF(AND(LEFT(E2789,6)="Rental",K2789="Household"),"Rental row needs property",""))))))</f>
        <v/>
      </c>
    </row>
    <row r="2790" customFormat="false" ht="15" hidden="false" customHeight="false" outlineLevel="0" collapsed="false">
      <c r="A2790" s="21"/>
      <c r="D2790" s="22"/>
      <c r="I2790" s="23" t="str">
        <f aca="false">IF(E2790="","",IFERROR(INDEX(Categories!$A$2:$A$200,MATCH(E2790,Categories!$B$2:$B$200,0)),"Unknown"))</f>
        <v/>
      </c>
      <c r="J2790" s="24" t="str">
        <f aca="false">IF(A2790="","",DATE(YEAR(A2790),MONTH(A2790),1))</f>
        <v/>
      </c>
      <c r="K2790" s="23" t="str">
        <f aca="false">IF(A2790="","",IF(G2790&lt;&gt;"",G2790,IFERROR(INDEX(Accounts!$D$2:$D$40,MATCH(B2790,Accounts!$A$2:$A$40,0)),"Household")))</f>
        <v/>
      </c>
      <c r="L2790" s="25" t="str">
        <f aca="false">IF(F2790="","",SUMIFS($D$2:$D$3001,$F$2:$F$3001,F2790))</f>
        <v/>
      </c>
      <c r="M2790" s="23" t="str">
        <f aca="false">IF(A2790="","",IF(E2790="","Uncategorized",IF(I2790="Unknown","Unknown category",IF(AND(I2790="Transfer",F2790=""),"Transfer needs ID",IF(AND(F2790&lt;&gt;"",ABS(N(L2790))&gt;0.009),"Unmatched transfer",IF(AND(LEFT(E2790,6)="Rental",K2790="Household"),"Rental row needs property",""))))))</f>
        <v/>
      </c>
    </row>
    <row r="2791" customFormat="false" ht="15" hidden="false" customHeight="false" outlineLevel="0" collapsed="false">
      <c r="A2791" s="21"/>
      <c r="D2791" s="22"/>
      <c r="I2791" s="23" t="str">
        <f aca="false">IF(E2791="","",IFERROR(INDEX(Categories!$A$2:$A$200,MATCH(E2791,Categories!$B$2:$B$200,0)),"Unknown"))</f>
        <v/>
      </c>
      <c r="J2791" s="24" t="str">
        <f aca="false">IF(A2791="","",DATE(YEAR(A2791),MONTH(A2791),1))</f>
        <v/>
      </c>
      <c r="K2791" s="23" t="str">
        <f aca="false">IF(A2791="","",IF(G2791&lt;&gt;"",G2791,IFERROR(INDEX(Accounts!$D$2:$D$40,MATCH(B2791,Accounts!$A$2:$A$40,0)),"Household")))</f>
        <v/>
      </c>
      <c r="L2791" s="25" t="str">
        <f aca="false">IF(F2791="","",SUMIFS($D$2:$D$3001,$F$2:$F$3001,F2791))</f>
        <v/>
      </c>
      <c r="M2791" s="23" t="str">
        <f aca="false">IF(A2791="","",IF(E2791="","Uncategorized",IF(I2791="Unknown","Unknown category",IF(AND(I2791="Transfer",F2791=""),"Transfer needs ID",IF(AND(F2791&lt;&gt;"",ABS(N(L2791))&gt;0.009),"Unmatched transfer",IF(AND(LEFT(E2791,6)="Rental",K2791="Household"),"Rental row needs property",""))))))</f>
        <v/>
      </c>
    </row>
    <row r="2792" customFormat="false" ht="15" hidden="false" customHeight="false" outlineLevel="0" collapsed="false">
      <c r="A2792" s="21"/>
      <c r="D2792" s="22"/>
      <c r="I2792" s="23" t="str">
        <f aca="false">IF(E2792="","",IFERROR(INDEX(Categories!$A$2:$A$200,MATCH(E2792,Categories!$B$2:$B$200,0)),"Unknown"))</f>
        <v/>
      </c>
      <c r="J2792" s="24" t="str">
        <f aca="false">IF(A2792="","",DATE(YEAR(A2792),MONTH(A2792),1))</f>
        <v/>
      </c>
      <c r="K2792" s="23" t="str">
        <f aca="false">IF(A2792="","",IF(G2792&lt;&gt;"",G2792,IFERROR(INDEX(Accounts!$D$2:$D$40,MATCH(B2792,Accounts!$A$2:$A$40,0)),"Household")))</f>
        <v/>
      </c>
      <c r="L2792" s="25" t="str">
        <f aca="false">IF(F2792="","",SUMIFS($D$2:$D$3001,$F$2:$F$3001,F2792))</f>
        <v/>
      </c>
      <c r="M2792" s="23" t="str">
        <f aca="false">IF(A2792="","",IF(E2792="","Uncategorized",IF(I2792="Unknown","Unknown category",IF(AND(I2792="Transfer",F2792=""),"Transfer needs ID",IF(AND(F2792&lt;&gt;"",ABS(N(L2792))&gt;0.009),"Unmatched transfer",IF(AND(LEFT(E2792,6)="Rental",K2792="Household"),"Rental row needs property",""))))))</f>
        <v/>
      </c>
    </row>
    <row r="2793" customFormat="false" ht="15" hidden="false" customHeight="false" outlineLevel="0" collapsed="false">
      <c r="A2793" s="21"/>
      <c r="D2793" s="22"/>
      <c r="I2793" s="23" t="str">
        <f aca="false">IF(E2793="","",IFERROR(INDEX(Categories!$A$2:$A$200,MATCH(E2793,Categories!$B$2:$B$200,0)),"Unknown"))</f>
        <v/>
      </c>
      <c r="J2793" s="24" t="str">
        <f aca="false">IF(A2793="","",DATE(YEAR(A2793),MONTH(A2793),1))</f>
        <v/>
      </c>
      <c r="K2793" s="23" t="str">
        <f aca="false">IF(A2793="","",IF(G2793&lt;&gt;"",G2793,IFERROR(INDEX(Accounts!$D$2:$D$40,MATCH(B2793,Accounts!$A$2:$A$40,0)),"Household")))</f>
        <v/>
      </c>
      <c r="L2793" s="25" t="str">
        <f aca="false">IF(F2793="","",SUMIFS($D$2:$D$3001,$F$2:$F$3001,F2793))</f>
        <v/>
      </c>
      <c r="M2793" s="23" t="str">
        <f aca="false">IF(A2793="","",IF(E2793="","Uncategorized",IF(I2793="Unknown","Unknown category",IF(AND(I2793="Transfer",F2793=""),"Transfer needs ID",IF(AND(F2793&lt;&gt;"",ABS(N(L2793))&gt;0.009),"Unmatched transfer",IF(AND(LEFT(E2793,6)="Rental",K2793="Household"),"Rental row needs property",""))))))</f>
        <v/>
      </c>
    </row>
    <row r="2794" customFormat="false" ht="15" hidden="false" customHeight="false" outlineLevel="0" collapsed="false">
      <c r="A2794" s="21"/>
      <c r="D2794" s="22"/>
      <c r="I2794" s="23" t="str">
        <f aca="false">IF(E2794="","",IFERROR(INDEX(Categories!$A$2:$A$200,MATCH(E2794,Categories!$B$2:$B$200,0)),"Unknown"))</f>
        <v/>
      </c>
      <c r="J2794" s="24" t="str">
        <f aca="false">IF(A2794="","",DATE(YEAR(A2794),MONTH(A2794),1))</f>
        <v/>
      </c>
      <c r="K2794" s="23" t="str">
        <f aca="false">IF(A2794="","",IF(G2794&lt;&gt;"",G2794,IFERROR(INDEX(Accounts!$D$2:$D$40,MATCH(B2794,Accounts!$A$2:$A$40,0)),"Household")))</f>
        <v/>
      </c>
      <c r="L2794" s="25" t="str">
        <f aca="false">IF(F2794="","",SUMIFS($D$2:$D$3001,$F$2:$F$3001,F2794))</f>
        <v/>
      </c>
      <c r="M2794" s="23" t="str">
        <f aca="false">IF(A2794="","",IF(E2794="","Uncategorized",IF(I2794="Unknown","Unknown category",IF(AND(I2794="Transfer",F2794=""),"Transfer needs ID",IF(AND(F2794&lt;&gt;"",ABS(N(L2794))&gt;0.009),"Unmatched transfer",IF(AND(LEFT(E2794,6)="Rental",K2794="Household"),"Rental row needs property",""))))))</f>
        <v/>
      </c>
    </row>
    <row r="2795" customFormat="false" ht="15" hidden="false" customHeight="false" outlineLevel="0" collapsed="false">
      <c r="A2795" s="21"/>
      <c r="D2795" s="22"/>
      <c r="I2795" s="23" t="str">
        <f aca="false">IF(E2795="","",IFERROR(INDEX(Categories!$A$2:$A$200,MATCH(E2795,Categories!$B$2:$B$200,0)),"Unknown"))</f>
        <v/>
      </c>
      <c r="J2795" s="24" t="str">
        <f aca="false">IF(A2795="","",DATE(YEAR(A2795),MONTH(A2795),1))</f>
        <v/>
      </c>
      <c r="K2795" s="23" t="str">
        <f aca="false">IF(A2795="","",IF(G2795&lt;&gt;"",G2795,IFERROR(INDEX(Accounts!$D$2:$D$40,MATCH(B2795,Accounts!$A$2:$A$40,0)),"Household")))</f>
        <v/>
      </c>
      <c r="L2795" s="25" t="str">
        <f aca="false">IF(F2795="","",SUMIFS($D$2:$D$3001,$F$2:$F$3001,F2795))</f>
        <v/>
      </c>
      <c r="M2795" s="23" t="str">
        <f aca="false">IF(A2795="","",IF(E2795="","Uncategorized",IF(I2795="Unknown","Unknown category",IF(AND(I2795="Transfer",F2795=""),"Transfer needs ID",IF(AND(F2795&lt;&gt;"",ABS(N(L2795))&gt;0.009),"Unmatched transfer",IF(AND(LEFT(E2795,6)="Rental",K2795="Household"),"Rental row needs property",""))))))</f>
        <v/>
      </c>
    </row>
    <row r="2796" customFormat="false" ht="15" hidden="false" customHeight="false" outlineLevel="0" collapsed="false">
      <c r="A2796" s="21"/>
      <c r="D2796" s="22"/>
      <c r="I2796" s="23" t="str">
        <f aca="false">IF(E2796="","",IFERROR(INDEX(Categories!$A$2:$A$200,MATCH(E2796,Categories!$B$2:$B$200,0)),"Unknown"))</f>
        <v/>
      </c>
      <c r="J2796" s="24" t="str">
        <f aca="false">IF(A2796="","",DATE(YEAR(A2796),MONTH(A2796),1))</f>
        <v/>
      </c>
      <c r="K2796" s="23" t="str">
        <f aca="false">IF(A2796="","",IF(G2796&lt;&gt;"",G2796,IFERROR(INDEX(Accounts!$D$2:$D$40,MATCH(B2796,Accounts!$A$2:$A$40,0)),"Household")))</f>
        <v/>
      </c>
      <c r="L2796" s="25" t="str">
        <f aca="false">IF(F2796="","",SUMIFS($D$2:$D$3001,$F$2:$F$3001,F2796))</f>
        <v/>
      </c>
      <c r="M2796" s="23" t="str">
        <f aca="false">IF(A2796="","",IF(E2796="","Uncategorized",IF(I2796="Unknown","Unknown category",IF(AND(I2796="Transfer",F2796=""),"Transfer needs ID",IF(AND(F2796&lt;&gt;"",ABS(N(L2796))&gt;0.009),"Unmatched transfer",IF(AND(LEFT(E2796,6)="Rental",K2796="Household"),"Rental row needs property",""))))))</f>
        <v/>
      </c>
    </row>
    <row r="2797" customFormat="false" ht="15" hidden="false" customHeight="false" outlineLevel="0" collapsed="false">
      <c r="A2797" s="21"/>
      <c r="D2797" s="22"/>
      <c r="I2797" s="23" t="str">
        <f aca="false">IF(E2797="","",IFERROR(INDEX(Categories!$A$2:$A$200,MATCH(E2797,Categories!$B$2:$B$200,0)),"Unknown"))</f>
        <v/>
      </c>
      <c r="J2797" s="24" t="str">
        <f aca="false">IF(A2797="","",DATE(YEAR(A2797),MONTH(A2797),1))</f>
        <v/>
      </c>
      <c r="K2797" s="23" t="str">
        <f aca="false">IF(A2797="","",IF(G2797&lt;&gt;"",G2797,IFERROR(INDEX(Accounts!$D$2:$D$40,MATCH(B2797,Accounts!$A$2:$A$40,0)),"Household")))</f>
        <v/>
      </c>
      <c r="L2797" s="25" t="str">
        <f aca="false">IF(F2797="","",SUMIFS($D$2:$D$3001,$F$2:$F$3001,F2797))</f>
        <v/>
      </c>
      <c r="M2797" s="23" t="str">
        <f aca="false">IF(A2797="","",IF(E2797="","Uncategorized",IF(I2797="Unknown","Unknown category",IF(AND(I2797="Transfer",F2797=""),"Transfer needs ID",IF(AND(F2797&lt;&gt;"",ABS(N(L2797))&gt;0.009),"Unmatched transfer",IF(AND(LEFT(E2797,6)="Rental",K2797="Household"),"Rental row needs property",""))))))</f>
        <v/>
      </c>
    </row>
    <row r="2798" customFormat="false" ht="15" hidden="false" customHeight="false" outlineLevel="0" collapsed="false">
      <c r="A2798" s="21"/>
      <c r="D2798" s="22"/>
      <c r="I2798" s="23" t="str">
        <f aca="false">IF(E2798="","",IFERROR(INDEX(Categories!$A$2:$A$200,MATCH(E2798,Categories!$B$2:$B$200,0)),"Unknown"))</f>
        <v/>
      </c>
      <c r="J2798" s="24" t="str">
        <f aca="false">IF(A2798="","",DATE(YEAR(A2798),MONTH(A2798),1))</f>
        <v/>
      </c>
      <c r="K2798" s="23" t="str">
        <f aca="false">IF(A2798="","",IF(G2798&lt;&gt;"",G2798,IFERROR(INDEX(Accounts!$D$2:$D$40,MATCH(B2798,Accounts!$A$2:$A$40,0)),"Household")))</f>
        <v/>
      </c>
      <c r="L2798" s="25" t="str">
        <f aca="false">IF(F2798="","",SUMIFS($D$2:$D$3001,$F$2:$F$3001,F2798))</f>
        <v/>
      </c>
      <c r="M2798" s="23" t="str">
        <f aca="false">IF(A2798="","",IF(E2798="","Uncategorized",IF(I2798="Unknown","Unknown category",IF(AND(I2798="Transfer",F2798=""),"Transfer needs ID",IF(AND(F2798&lt;&gt;"",ABS(N(L2798))&gt;0.009),"Unmatched transfer",IF(AND(LEFT(E2798,6)="Rental",K2798="Household"),"Rental row needs property",""))))))</f>
        <v/>
      </c>
    </row>
    <row r="2799" customFormat="false" ht="15" hidden="false" customHeight="false" outlineLevel="0" collapsed="false">
      <c r="A2799" s="21"/>
      <c r="D2799" s="22"/>
      <c r="I2799" s="23" t="str">
        <f aca="false">IF(E2799="","",IFERROR(INDEX(Categories!$A$2:$A$200,MATCH(E2799,Categories!$B$2:$B$200,0)),"Unknown"))</f>
        <v/>
      </c>
      <c r="J2799" s="24" t="str">
        <f aca="false">IF(A2799="","",DATE(YEAR(A2799),MONTH(A2799),1))</f>
        <v/>
      </c>
      <c r="K2799" s="23" t="str">
        <f aca="false">IF(A2799="","",IF(G2799&lt;&gt;"",G2799,IFERROR(INDEX(Accounts!$D$2:$D$40,MATCH(B2799,Accounts!$A$2:$A$40,0)),"Household")))</f>
        <v/>
      </c>
      <c r="L2799" s="25" t="str">
        <f aca="false">IF(F2799="","",SUMIFS($D$2:$D$3001,$F$2:$F$3001,F2799))</f>
        <v/>
      </c>
      <c r="M2799" s="23" t="str">
        <f aca="false">IF(A2799="","",IF(E2799="","Uncategorized",IF(I2799="Unknown","Unknown category",IF(AND(I2799="Transfer",F2799=""),"Transfer needs ID",IF(AND(F2799&lt;&gt;"",ABS(N(L2799))&gt;0.009),"Unmatched transfer",IF(AND(LEFT(E2799,6)="Rental",K2799="Household"),"Rental row needs property",""))))))</f>
        <v/>
      </c>
    </row>
    <row r="2800" customFormat="false" ht="15" hidden="false" customHeight="false" outlineLevel="0" collapsed="false">
      <c r="A2800" s="21"/>
      <c r="D2800" s="22"/>
      <c r="I2800" s="23" t="str">
        <f aca="false">IF(E2800="","",IFERROR(INDEX(Categories!$A$2:$A$200,MATCH(E2800,Categories!$B$2:$B$200,0)),"Unknown"))</f>
        <v/>
      </c>
      <c r="J2800" s="24" t="str">
        <f aca="false">IF(A2800="","",DATE(YEAR(A2800),MONTH(A2800),1))</f>
        <v/>
      </c>
      <c r="K2800" s="23" t="str">
        <f aca="false">IF(A2800="","",IF(G2800&lt;&gt;"",G2800,IFERROR(INDEX(Accounts!$D$2:$D$40,MATCH(B2800,Accounts!$A$2:$A$40,0)),"Household")))</f>
        <v/>
      </c>
      <c r="L2800" s="25" t="str">
        <f aca="false">IF(F2800="","",SUMIFS($D$2:$D$3001,$F$2:$F$3001,F2800))</f>
        <v/>
      </c>
      <c r="M2800" s="23" t="str">
        <f aca="false">IF(A2800="","",IF(E2800="","Uncategorized",IF(I2800="Unknown","Unknown category",IF(AND(I2800="Transfer",F2800=""),"Transfer needs ID",IF(AND(F2800&lt;&gt;"",ABS(N(L2800))&gt;0.009),"Unmatched transfer",IF(AND(LEFT(E2800,6)="Rental",K2800="Household"),"Rental row needs property",""))))))</f>
        <v/>
      </c>
    </row>
    <row r="2801" customFormat="false" ht="15" hidden="false" customHeight="false" outlineLevel="0" collapsed="false">
      <c r="A2801" s="21"/>
      <c r="D2801" s="22"/>
      <c r="I2801" s="23" t="str">
        <f aca="false">IF(E2801="","",IFERROR(INDEX(Categories!$A$2:$A$200,MATCH(E2801,Categories!$B$2:$B$200,0)),"Unknown"))</f>
        <v/>
      </c>
      <c r="J2801" s="24" t="str">
        <f aca="false">IF(A2801="","",DATE(YEAR(A2801),MONTH(A2801),1))</f>
        <v/>
      </c>
      <c r="K2801" s="23" t="str">
        <f aca="false">IF(A2801="","",IF(G2801&lt;&gt;"",G2801,IFERROR(INDEX(Accounts!$D$2:$D$40,MATCH(B2801,Accounts!$A$2:$A$40,0)),"Household")))</f>
        <v/>
      </c>
      <c r="L2801" s="25" t="str">
        <f aca="false">IF(F2801="","",SUMIFS($D$2:$D$3001,$F$2:$F$3001,F2801))</f>
        <v/>
      </c>
      <c r="M2801" s="23" t="str">
        <f aca="false">IF(A2801="","",IF(E2801="","Uncategorized",IF(I2801="Unknown","Unknown category",IF(AND(I2801="Transfer",F2801=""),"Transfer needs ID",IF(AND(F2801&lt;&gt;"",ABS(N(L2801))&gt;0.009),"Unmatched transfer",IF(AND(LEFT(E2801,6)="Rental",K2801="Household"),"Rental row needs property",""))))))</f>
        <v/>
      </c>
    </row>
    <row r="2802" customFormat="false" ht="15" hidden="false" customHeight="false" outlineLevel="0" collapsed="false">
      <c r="A2802" s="21"/>
      <c r="D2802" s="22"/>
      <c r="I2802" s="23" t="str">
        <f aca="false">IF(E2802="","",IFERROR(INDEX(Categories!$A$2:$A$200,MATCH(E2802,Categories!$B$2:$B$200,0)),"Unknown"))</f>
        <v/>
      </c>
      <c r="J2802" s="24" t="str">
        <f aca="false">IF(A2802="","",DATE(YEAR(A2802),MONTH(A2802),1))</f>
        <v/>
      </c>
      <c r="K2802" s="23" t="str">
        <f aca="false">IF(A2802="","",IF(G2802&lt;&gt;"",G2802,IFERROR(INDEX(Accounts!$D$2:$D$40,MATCH(B2802,Accounts!$A$2:$A$40,0)),"Household")))</f>
        <v/>
      </c>
      <c r="L2802" s="25" t="str">
        <f aca="false">IF(F2802="","",SUMIFS($D$2:$D$3001,$F$2:$F$3001,F2802))</f>
        <v/>
      </c>
      <c r="M2802" s="23" t="str">
        <f aca="false">IF(A2802="","",IF(E2802="","Uncategorized",IF(I2802="Unknown","Unknown category",IF(AND(I2802="Transfer",F2802=""),"Transfer needs ID",IF(AND(F2802&lt;&gt;"",ABS(N(L2802))&gt;0.009),"Unmatched transfer",IF(AND(LEFT(E2802,6)="Rental",K2802="Household"),"Rental row needs property",""))))))</f>
        <v/>
      </c>
    </row>
    <row r="2803" customFormat="false" ht="15" hidden="false" customHeight="false" outlineLevel="0" collapsed="false">
      <c r="A2803" s="21"/>
      <c r="D2803" s="22"/>
      <c r="I2803" s="23" t="str">
        <f aca="false">IF(E2803="","",IFERROR(INDEX(Categories!$A$2:$A$200,MATCH(E2803,Categories!$B$2:$B$200,0)),"Unknown"))</f>
        <v/>
      </c>
      <c r="J2803" s="24" t="str">
        <f aca="false">IF(A2803="","",DATE(YEAR(A2803),MONTH(A2803),1))</f>
        <v/>
      </c>
      <c r="K2803" s="23" t="str">
        <f aca="false">IF(A2803="","",IF(G2803&lt;&gt;"",G2803,IFERROR(INDEX(Accounts!$D$2:$D$40,MATCH(B2803,Accounts!$A$2:$A$40,0)),"Household")))</f>
        <v/>
      </c>
      <c r="L2803" s="25" t="str">
        <f aca="false">IF(F2803="","",SUMIFS($D$2:$D$3001,$F$2:$F$3001,F2803))</f>
        <v/>
      </c>
      <c r="M2803" s="23" t="str">
        <f aca="false">IF(A2803="","",IF(E2803="","Uncategorized",IF(I2803="Unknown","Unknown category",IF(AND(I2803="Transfer",F2803=""),"Transfer needs ID",IF(AND(F2803&lt;&gt;"",ABS(N(L2803))&gt;0.009),"Unmatched transfer",IF(AND(LEFT(E2803,6)="Rental",K2803="Household"),"Rental row needs property",""))))))</f>
        <v/>
      </c>
    </row>
    <row r="2804" customFormat="false" ht="15" hidden="false" customHeight="false" outlineLevel="0" collapsed="false">
      <c r="A2804" s="21"/>
      <c r="D2804" s="22"/>
      <c r="I2804" s="23" t="str">
        <f aca="false">IF(E2804="","",IFERROR(INDEX(Categories!$A$2:$A$200,MATCH(E2804,Categories!$B$2:$B$200,0)),"Unknown"))</f>
        <v/>
      </c>
      <c r="J2804" s="24" t="str">
        <f aca="false">IF(A2804="","",DATE(YEAR(A2804),MONTH(A2804),1))</f>
        <v/>
      </c>
      <c r="K2804" s="23" t="str">
        <f aca="false">IF(A2804="","",IF(G2804&lt;&gt;"",G2804,IFERROR(INDEX(Accounts!$D$2:$D$40,MATCH(B2804,Accounts!$A$2:$A$40,0)),"Household")))</f>
        <v/>
      </c>
      <c r="L2804" s="25" t="str">
        <f aca="false">IF(F2804="","",SUMIFS($D$2:$D$3001,$F$2:$F$3001,F2804))</f>
        <v/>
      </c>
      <c r="M2804" s="23" t="str">
        <f aca="false">IF(A2804="","",IF(E2804="","Uncategorized",IF(I2804="Unknown","Unknown category",IF(AND(I2804="Transfer",F2804=""),"Transfer needs ID",IF(AND(F2804&lt;&gt;"",ABS(N(L2804))&gt;0.009),"Unmatched transfer",IF(AND(LEFT(E2804,6)="Rental",K2804="Household"),"Rental row needs property",""))))))</f>
        <v/>
      </c>
    </row>
    <row r="2805" customFormat="false" ht="15" hidden="false" customHeight="false" outlineLevel="0" collapsed="false">
      <c r="A2805" s="21"/>
      <c r="D2805" s="22"/>
      <c r="I2805" s="23" t="str">
        <f aca="false">IF(E2805="","",IFERROR(INDEX(Categories!$A$2:$A$200,MATCH(E2805,Categories!$B$2:$B$200,0)),"Unknown"))</f>
        <v/>
      </c>
      <c r="J2805" s="24" t="str">
        <f aca="false">IF(A2805="","",DATE(YEAR(A2805),MONTH(A2805),1))</f>
        <v/>
      </c>
      <c r="K2805" s="23" t="str">
        <f aca="false">IF(A2805="","",IF(G2805&lt;&gt;"",G2805,IFERROR(INDEX(Accounts!$D$2:$D$40,MATCH(B2805,Accounts!$A$2:$A$40,0)),"Household")))</f>
        <v/>
      </c>
      <c r="L2805" s="25" t="str">
        <f aca="false">IF(F2805="","",SUMIFS($D$2:$D$3001,$F$2:$F$3001,F2805))</f>
        <v/>
      </c>
      <c r="M2805" s="23" t="str">
        <f aca="false">IF(A2805="","",IF(E2805="","Uncategorized",IF(I2805="Unknown","Unknown category",IF(AND(I2805="Transfer",F2805=""),"Transfer needs ID",IF(AND(F2805&lt;&gt;"",ABS(N(L2805))&gt;0.009),"Unmatched transfer",IF(AND(LEFT(E2805,6)="Rental",K2805="Household"),"Rental row needs property",""))))))</f>
        <v/>
      </c>
    </row>
    <row r="2806" customFormat="false" ht="15" hidden="false" customHeight="false" outlineLevel="0" collapsed="false">
      <c r="A2806" s="21"/>
      <c r="D2806" s="22"/>
      <c r="I2806" s="23" t="str">
        <f aca="false">IF(E2806="","",IFERROR(INDEX(Categories!$A$2:$A$200,MATCH(E2806,Categories!$B$2:$B$200,0)),"Unknown"))</f>
        <v/>
      </c>
      <c r="J2806" s="24" t="str">
        <f aca="false">IF(A2806="","",DATE(YEAR(A2806),MONTH(A2806),1))</f>
        <v/>
      </c>
      <c r="K2806" s="23" t="str">
        <f aca="false">IF(A2806="","",IF(G2806&lt;&gt;"",G2806,IFERROR(INDEX(Accounts!$D$2:$D$40,MATCH(B2806,Accounts!$A$2:$A$40,0)),"Household")))</f>
        <v/>
      </c>
      <c r="L2806" s="25" t="str">
        <f aca="false">IF(F2806="","",SUMIFS($D$2:$D$3001,$F$2:$F$3001,F2806))</f>
        <v/>
      </c>
      <c r="M2806" s="23" t="str">
        <f aca="false">IF(A2806="","",IF(E2806="","Uncategorized",IF(I2806="Unknown","Unknown category",IF(AND(I2806="Transfer",F2806=""),"Transfer needs ID",IF(AND(F2806&lt;&gt;"",ABS(N(L2806))&gt;0.009),"Unmatched transfer",IF(AND(LEFT(E2806,6)="Rental",K2806="Household"),"Rental row needs property",""))))))</f>
        <v/>
      </c>
    </row>
    <row r="2807" customFormat="false" ht="15" hidden="false" customHeight="false" outlineLevel="0" collapsed="false">
      <c r="A2807" s="21"/>
      <c r="D2807" s="22"/>
      <c r="I2807" s="23" t="str">
        <f aca="false">IF(E2807="","",IFERROR(INDEX(Categories!$A$2:$A$200,MATCH(E2807,Categories!$B$2:$B$200,0)),"Unknown"))</f>
        <v/>
      </c>
      <c r="J2807" s="24" t="str">
        <f aca="false">IF(A2807="","",DATE(YEAR(A2807),MONTH(A2807),1))</f>
        <v/>
      </c>
      <c r="K2807" s="23" t="str">
        <f aca="false">IF(A2807="","",IF(G2807&lt;&gt;"",G2807,IFERROR(INDEX(Accounts!$D$2:$D$40,MATCH(B2807,Accounts!$A$2:$A$40,0)),"Household")))</f>
        <v/>
      </c>
      <c r="L2807" s="25" t="str">
        <f aca="false">IF(F2807="","",SUMIFS($D$2:$D$3001,$F$2:$F$3001,F2807))</f>
        <v/>
      </c>
      <c r="M2807" s="23" t="str">
        <f aca="false">IF(A2807="","",IF(E2807="","Uncategorized",IF(I2807="Unknown","Unknown category",IF(AND(I2807="Transfer",F2807=""),"Transfer needs ID",IF(AND(F2807&lt;&gt;"",ABS(N(L2807))&gt;0.009),"Unmatched transfer",IF(AND(LEFT(E2807,6)="Rental",K2807="Household"),"Rental row needs property",""))))))</f>
        <v/>
      </c>
    </row>
    <row r="2808" customFormat="false" ht="15" hidden="false" customHeight="false" outlineLevel="0" collapsed="false">
      <c r="A2808" s="21"/>
      <c r="D2808" s="22"/>
      <c r="I2808" s="23" t="str">
        <f aca="false">IF(E2808="","",IFERROR(INDEX(Categories!$A$2:$A$200,MATCH(E2808,Categories!$B$2:$B$200,0)),"Unknown"))</f>
        <v/>
      </c>
      <c r="J2808" s="24" t="str">
        <f aca="false">IF(A2808="","",DATE(YEAR(A2808),MONTH(A2808),1))</f>
        <v/>
      </c>
      <c r="K2808" s="23" t="str">
        <f aca="false">IF(A2808="","",IF(G2808&lt;&gt;"",G2808,IFERROR(INDEX(Accounts!$D$2:$D$40,MATCH(B2808,Accounts!$A$2:$A$40,0)),"Household")))</f>
        <v/>
      </c>
      <c r="L2808" s="25" t="str">
        <f aca="false">IF(F2808="","",SUMIFS($D$2:$D$3001,$F$2:$F$3001,F2808))</f>
        <v/>
      </c>
      <c r="M2808" s="23" t="str">
        <f aca="false">IF(A2808="","",IF(E2808="","Uncategorized",IF(I2808="Unknown","Unknown category",IF(AND(I2808="Transfer",F2808=""),"Transfer needs ID",IF(AND(F2808&lt;&gt;"",ABS(N(L2808))&gt;0.009),"Unmatched transfer",IF(AND(LEFT(E2808,6)="Rental",K2808="Household"),"Rental row needs property",""))))))</f>
        <v/>
      </c>
    </row>
    <row r="2809" customFormat="false" ht="15" hidden="false" customHeight="false" outlineLevel="0" collapsed="false">
      <c r="A2809" s="21"/>
      <c r="D2809" s="22"/>
      <c r="I2809" s="23" t="str">
        <f aca="false">IF(E2809="","",IFERROR(INDEX(Categories!$A$2:$A$200,MATCH(E2809,Categories!$B$2:$B$200,0)),"Unknown"))</f>
        <v/>
      </c>
      <c r="J2809" s="24" t="str">
        <f aca="false">IF(A2809="","",DATE(YEAR(A2809),MONTH(A2809),1))</f>
        <v/>
      </c>
      <c r="K2809" s="23" t="str">
        <f aca="false">IF(A2809="","",IF(G2809&lt;&gt;"",G2809,IFERROR(INDEX(Accounts!$D$2:$D$40,MATCH(B2809,Accounts!$A$2:$A$40,0)),"Household")))</f>
        <v/>
      </c>
      <c r="L2809" s="25" t="str">
        <f aca="false">IF(F2809="","",SUMIFS($D$2:$D$3001,$F$2:$F$3001,F2809))</f>
        <v/>
      </c>
      <c r="M2809" s="23" t="str">
        <f aca="false">IF(A2809="","",IF(E2809="","Uncategorized",IF(I2809="Unknown","Unknown category",IF(AND(I2809="Transfer",F2809=""),"Transfer needs ID",IF(AND(F2809&lt;&gt;"",ABS(N(L2809))&gt;0.009),"Unmatched transfer",IF(AND(LEFT(E2809,6)="Rental",K2809="Household"),"Rental row needs property",""))))))</f>
        <v/>
      </c>
    </row>
    <row r="2810" customFormat="false" ht="15" hidden="false" customHeight="false" outlineLevel="0" collapsed="false">
      <c r="A2810" s="21"/>
      <c r="D2810" s="22"/>
      <c r="I2810" s="23" t="str">
        <f aca="false">IF(E2810="","",IFERROR(INDEX(Categories!$A$2:$A$200,MATCH(E2810,Categories!$B$2:$B$200,0)),"Unknown"))</f>
        <v/>
      </c>
      <c r="J2810" s="24" t="str">
        <f aca="false">IF(A2810="","",DATE(YEAR(A2810),MONTH(A2810),1))</f>
        <v/>
      </c>
      <c r="K2810" s="23" t="str">
        <f aca="false">IF(A2810="","",IF(G2810&lt;&gt;"",G2810,IFERROR(INDEX(Accounts!$D$2:$D$40,MATCH(B2810,Accounts!$A$2:$A$40,0)),"Household")))</f>
        <v/>
      </c>
      <c r="L2810" s="25" t="str">
        <f aca="false">IF(F2810="","",SUMIFS($D$2:$D$3001,$F$2:$F$3001,F2810))</f>
        <v/>
      </c>
      <c r="M2810" s="23" t="str">
        <f aca="false">IF(A2810="","",IF(E2810="","Uncategorized",IF(I2810="Unknown","Unknown category",IF(AND(I2810="Transfer",F2810=""),"Transfer needs ID",IF(AND(F2810&lt;&gt;"",ABS(N(L2810))&gt;0.009),"Unmatched transfer",IF(AND(LEFT(E2810,6)="Rental",K2810="Household"),"Rental row needs property",""))))))</f>
        <v/>
      </c>
    </row>
    <row r="2811" customFormat="false" ht="15" hidden="false" customHeight="false" outlineLevel="0" collapsed="false">
      <c r="A2811" s="21"/>
      <c r="D2811" s="22"/>
      <c r="I2811" s="23" t="str">
        <f aca="false">IF(E2811="","",IFERROR(INDEX(Categories!$A$2:$A$200,MATCH(E2811,Categories!$B$2:$B$200,0)),"Unknown"))</f>
        <v/>
      </c>
      <c r="J2811" s="24" t="str">
        <f aca="false">IF(A2811="","",DATE(YEAR(A2811),MONTH(A2811),1))</f>
        <v/>
      </c>
      <c r="K2811" s="23" t="str">
        <f aca="false">IF(A2811="","",IF(G2811&lt;&gt;"",G2811,IFERROR(INDEX(Accounts!$D$2:$D$40,MATCH(B2811,Accounts!$A$2:$A$40,0)),"Household")))</f>
        <v/>
      </c>
      <c r="L2811" s="25" t="str">
        <f aca="false">IF(F2811="","",SUMIFS($D$2:$D$3001,$F$2:$F$3001,F2811))</f>
        <v/>
      </c>
      <c r="M2811" s="23" t="str">
        <f aca="false">IF(A2811="","",IF(E2811="","Uncategorized",IF(I2811="Unknown","Unknown category",IF(AND(I2811="Transfer",F2811=""),"Transfer needs ID",IF(AND(F2811&lt;&gt;"",ABS(N(L2811))&gt;0.009),"Unmatched transfer",IF(AND(LEFT(E2811,6)="Rental",K2811="Household"),"Rental row needs property",""))))))</f>
        <v/>
      </c>
    </row>
    <row r="2812" customFormat="false" ht="15" hidden="false" customHeight="false" outlineLevel="0" collapsed="false">
      <c r="A2812" s="21"/>
      <c r="D2812" s="22"/>
      <c r="I2812" s="23" t="str">
        <f aca="false">IF(E2812="","",IFERROR(INDEX(Categories!$A$2:$A$200,MATCH(E2812,Categories!$B$2:$B$200,0)),"Unknown"))</f>
        <v/>
      </c>
      <c r="J2812" s="24" t="str">
        <f aca="false">IF(A2812="","",DATE(YEAR(A2812),MONTH(A2812),1))</f>
        <v/>
      </c>
      <c r="K2812" s="23" t="str">
        <f aca="false">IF(A2812="","",IF(G2812&lt;&gt;"",G2812,IFERROR(INDEX(Accounts!$D$2:$D$40,MATCH(B2812,Accounts!$A$2:$A$40,0)),"Household")))</f>
        <v/>
      </c>
      <c r="L2812" s="25" t="str">
        <f aca="false">IF(F2812="","",SUMIFS($D$2:$D$3001,$F$2:$F$3001,F2812))</f>
        <v/>
      </c>
      <c r="M2812" s="23" t="str">
        <f aca="false">IF(A2812="","",IF(E2812="","Uncategorized",IF(I2812="Unknown","Unknown category",IF(AND(I2812="Transfer",F2812=""),"Transfer needs ID",IF(AND(F2812&lt;&gt;"",ABS(N(L2812))&gt;0.009),"Unmatched transfer",IF(AND(LEFT(E2812,6)="Rental",K2812="Household"),"Rental row needs property",""))))))</f>
        <v/>
      </c>
    </row>
    <row r="2813" customFormat="false" ht="15" hidden="false" customHeight="false" outlineLevel="0" collapsed="false">
      <c r="A2813" s="21"/>
      <c r="D2813" s="22"/>
      <c r="I2813" s="23" t="str">
        <f aca="false">IF(E2813="","",IFERROR(INDEX(Categories!$A$2:$A$200,MATCH(E2813,Categories!$B$2:$B$200,0)),"Unknown"))</f>
        <v/>
      </c>
      <c r="J2813" s="24" t="str">
        <f aca="false">IF(A2813="","",DATE(YEAR(A2813),MONTH(A2813),1))</f>
        <v/>
      </c>
      <c r="K2813" s="23" t="str">
        <f aca="false">IF(A2813="","",IF(G2813&lt;&gt;"",G2813,IFERROR(INDEX(Accounts!$D$2:$D$40,MATCH(B2813,Accounts!$A$2:$A$40,0)),"Household")))</f>
        <v/>
      </c>
      <c r="L2813" s="25" t="str">
        <f aca="false">IF(F2813="","",SUMIFS($D$2:$D$3001,$F$2:$F$3001,F2813))</f>
        <v/>
      </c>
      <c r="M2813" s="23" t="str">
        <f aca="false">IF(A2813="","",IF(E2813="","Uncategorized",IF(I2813="Unknown","Unknown category",IF(AND(I2813="Transfer",F2813=""),"Transfer needs ID",IF(AND(F2813&lt;&gt;"",ABS(N(L2813))&gt;0.009),"Unmatched transfer",IF(AND(LEFT(E2813,6)="Rental",K2813="Household"),"Rental row needs property",""))))))</f>
        <v/>
      </c>
    </row>
    <row r="2814" customFormat="false" ht="15" hidden="false" customHeight="false" outlineLevel="0" collapsed="false">
      <c r="A2814" s="21"/>
      <c r="D2814" s="22"/>
      <c r="I2814" s="23" t="str">
        <f aca="false">IF(E2814="","",IFERROR(INDEX(Categories!$A$2:$A$200,MATCH(E2814,Categories!$B$2:$B$200,0)),"Unknown"))</f>
        <v/>
      </c>
      <c r="J2814" s="24" t="str">
        <f aca="false">IF(A2814="","",DATE(YEAR(A2814),MONTH(A2814),1))</f>
        <v/>
      </c>
      <c r="K2814" s="23" t="str">
        <f aca="false">IF(A2814="","",IF(G2814&lt;&gt;"",G2814,IFERROR(INDEX(Accounts!$D$2:$D$40,MATCH(B2814,Accounts!$A$2:$A$40,0)),"Household")))</f>
        <v/>
      </c>
      <c r="L2814" s="25" t="str">
        <f aca="false">IF(F2814="","",SUMIFS($D$2:$D$3001,$F$2:$F$3001,F2814))</f>
        <v/>
      </c>
      <c r="M2814" s="23" t="str">
        <f aca="false">IF(A2814="","",IF(E2814="","Uncategorized",IF(I2814="Unknown","Unknown category",IF(AND(I2814="Transfer",F2814=""),"Transfer needs ID",IF(AND(F2814&lt;&gt;"",ABS(N(L2814))&gt;0.009),"Unmatched transfer",IF(AND(LEFT(E2814,6)="Rental",K2814="Household"),"Rental row needs property",""))))))</f>
        <v/>
      </c>
    </row>
    <row r="2815" customFormat="false" ht="15" hidden="false" customHeight="false" outlineLevel="0" collapsed="false">
      <c r="A2815" s="21"/>
      <c r="D2815" s="22"/>
      <c r="I2815" s="23" t="str">
        <f aca="false">IF(E2815="","",IFERROR(INDEX(Categories!$A$2:$A$200,MATCH(E2815,Categories!$B$2:$B$200,0)),"Unknown"))</f>
        <v/>
      </c>
      <c r="J2815" s="24" t="str">
        <f aca="false">IF(A2815="","",DATE(YEAR(A2815),MONTH(A2815),1))</f>
        <v/>
      </c>
      <c r="K2815" s="23" t="str">
        <f aca="false">IF(A2815="","",IF(G2815&lt;&gt;"",G2815,IFERROR(INDEX(Accounts!$D$2:$D$40,MATCH(B2815,Accounts!$A$2:$A$40,0)),"Household")))</f>
        <v/>
      </c>
      <c r="L2815" s="25" t="str">
        <f aca="false">IF(F2815="","",SUMIFS($D$2:$D$3001,$F$2:$F$3001,F2815))</f>
        <v/>
      </c>
      <c r="M2815" s="23" t="str">
        <f aca="false">IF(A2815="","",IF(E2815="","Uncategorized",IF(I2815="Unknown","Unknown category",IF(AND(I2815="Transfer",F2815=""),"Transfer needs ID",IF(AND(F2815&lt;&gt;"",ABS(N(L2815))&gt;0.009),"Unmatched transfer",IF(AND(LEFT(E2815,6)="Rental",K2815="Household"),"Rental row needs property",""))))))</f>
        <v/>
      </c>
    </row>
    <row r="2816" customFormat="false" ht="15" hidden="false" customHeight="false" outlineLevel="0" collapsed="false">
      <c r="A2816" s="21"/>
      <c r="D2816" s="22"/>
      <c r="I2816" s="23" t="str">
        <f aca="false">IF(E2816="","",IFERROR(INDEX(Categories!$A$2:$A$200,MATCH(E2816,Categories!$B$2:$B$200,0)),"Unknown"))</f>
        <v/>
      </c>
      <c r="J2816" s="24" t="str">
        <f aca="false">IF(A2816="","",DATE(YEAR(A2816),MONTH(A2816),1))</f>
        <v/>
      </c>
      <c r="K2816" s="23" t="str">
        <f aca="false">IF(A2816="","",IF(G2816&lt;&gt;"",G2816,IFERROR(INDEX(Accounts!$D$2:$D$40,MATCH(B2816,Accounts!$A$2:$A$40,0)),"Household")))</f>
        <v/>
      </c>
      <c r="L2816" s="25" t="str">
        <f aca="false">IF(F2816="","",SUMIFS($D$2:$D$3001,$F$2:$F$3001,F2816))</f>
        <v/>
      </c>
      <c r="M2816" s="23" t="str">
        <f aca="false">IF(A2816="","",IF(E2816="","Uncategorized",IF(I2816="Unknown","Unknown category",IF(AND(I2816="Transfer",F2816=""),"Transfer needs ID",IF(AND(F2816&lt;&gt;"",ABS(N(L2816))&gt;0.009),"Unmatched transfer",IF(AND(LEFT(E2816,6)="Rental",K2816="Household"),"Rental row needs property",""))))))</f>
        <v/>
      </c>
    </row>
    <row r="2817" customFormat="false" ht="15" hidden="false" customHeight="false" outlineLevel="0" collapsed="false">
      <c r="A2817" s="21"/>
      <c r="D2817" s="22"/>
      <c r="I2817" s="23" t="str">
        <f aca="false">IF(E2817="","",IFERROR(INDEX(Categories!$A$2:$A$200,MATCH(E2817,Categories!$B$2:$B$200,0)),"Unknown"))</f>
        <v/>
      </c>
      <c r="J2817" s="24" t="str">
        <f aca="false">IF(A2817="","",DATE(YEAR(A2817),MONTH(A2817),1))</f>
        <v/>
      </c>
      <c r="K2817" s="23" t="str">
        <f aca="false">IF(A2817="","",IF(G2817&lt;&gt;"",G2817,IFERROR(INDEX(Accounts!$D$2:$D$40,MATCH(B2817,Accounts!$A$2:$A$40,0)),"Household")))</f>
        <v/>
      </c>
      <c r="L2817" s="25" t="str">
        <f aca="false">IF(F2817="","",SUMIFS($D$2:$D$3001,$F$2:$F$3001,F2817))</f>
        <v/>
      </c>
      <c r="M2817" s="23" t="str">
        <f aca="false">IF(A2817="","",IF(E2817="","Uncategorized",IF(I2817="Unknown","Unknown category",IF(AND(I2817="Transfer",F2817=""),"Transfer needs ID",IF(AND(F2817&lt;&gt;"",ABS(N(L2817))&gt;0.009),"Unmatched transfer",IF(AND(LEFT(E2817,6)="Rental",K2817="Household"),"Rental row needs property",""))))))</f>
        <v/>
      </c>
    </row>
    <row r="2818" customFormat="false" ht="15" hidden="false" customHeight="false" outlineLevel="0" collapsed="false">
      <c r="A2818" s="21"/>
      <c r="D2818" s="22"/>
      <c r="I2818" s="23" t="str">
        <f aca="false">IF(E2818="","",IFERROR(INDEX(Categories!$A$2:$A$200,MATCH(E2818,Categories!$B$2:$B$200,0)),"Unknown"))</f>
        <v/>
      </c>
      <c r="J2818" s="24" t="str">
        <f aca="false">IF(A2818="","",DATE(YEAR(A2818),MONTH(A2818),1))</f>
        <v/>
      </c>
      <c r="K2818" s="23" t="str">
        <f aca="false">IF(A2818="","",IF(G2818&lt;&gt;"",G2818,IFERROR(INDEX(Accounts!$D$2:$D$40,MATCH(B2818,Accounts!$A$2:$A$40,0)),"Household")))</f>
        <v/>
      </c>
      <c r="L2818" s="25" t="str">
        <f aca="false">IF(F2818="","",SUMIFS($D$2:$D$3001,$F$2:$F$3001,F2818))</f>
        <v/>
      </c>
      <c r="M2818" s="23" t="str">
        <f aca="false">IF(A2818="","",IF(E2818="","Uncategorized",IF(I2818="Unknown","Unknown category",IF(AND(I2818="Transfer",F2818=""),"Transfer needs ID",IF(AND(F2818&lt;&gt;"",ABS(N(L2818))&gt;0.009),"Unmatched transfer",IF(AND(LEFT(E2818,6)="Rental",K2818="Household"),"Rental row needs property",""))))))</f>
        <v/>
      </c>
    </row>
    <row r="2819" customFormat="false" ht="15" hidden="false" customHeight="false" outlineLevel="0" collapsed="false">
      <c r="A2819" s="21"/>
      <c r="D2819" s="22"/>
      <c r="I2819" s="23" t="str">
        <f aca="false">IF(E2819="","",IFERROR(INDEX(Categories!$A$2:$A$200,MATCH(E2819,Categories!$B$2:$B$200,0)),"Unknown"))</f>
        <v/>
      </c>
      <c r="J2819" s="24" t="str">
        <f aca="false">IF(A2819="","",DATE(YEAR(A2819),MONTH(A2819),1))</f>
        <v/>
      </c>
      <c r="K2819" s="23" t="str">
        <f aca="false">IF(A2819="","",IF(G2819&lt;&gt;"",G2819,IFERROR(INDEX(Accounts!$D$2:$D$40,MATCH(B2819,Accounts!$A$2:$A$40,0)),"Household")))</f>
        <v/>
      </c>
      <c r="L2819" s="25" t="str">
        <f aca="false">IF(F2819="","",SUMIFS($D$2:$D$3001,$F$2:$F$3001,F2819))</f>
        <v/>
      </c>
      <c r="M2819" s="23" t="str">
        <f aca="false">IF(A2819="","",IF(E2819="","Uncategorized",IF(I2819="Unknown","Unknown category",IF(AND(I2819="Transfer",F2819=""),"Transfer needs ID",IF(AND(F2819&lt;&gt;"",ABS(N(L2819))&gt;0.009),"Unmatched transfer",IF(AND(LEFT(E2819,6)="Rental",K2819="Household"),"Rental row needs property",""))))))</f>
        <v/>
      </c>
    </row>
    <row r="2820" customFormat="false" ht="15" hidden="false" customHeight="false" outlineLevel="0" collapsed="false">
      <c r="A2820" s="21"/>
      <c r="D2820" s="22"/>
      <c r="I2820" s="23" t="str">
        <f aca="false">IF(E2820="","",IFERROR(INDEX(Categories!$A$2:$A$200,MATCH(E2820,Categories!$B$2:$B$200,0)),"Unknown"))</f>
        <v/>
      </c>
      <c r="J2820" s="24" t="str">
        <f aca="false">IF(A2820="","",DATE(YEAR(A2820),MONTH(A2820),1))</f>
        <v/>
      </c>
      <c r="K2820" s="23" t="str">
        <f aca="false">IF(A2820="","",IF(G2820&lt;&gt;"",G2820,IFERROR(INDEX(Accounts!$D$2:$D$40,MATCH(B2820,Accounts!$A$2:$A$40,0)),"Household")))</f>
        <v/>
      </c>
      <c r="L2820" s="25" t="str">
        <f aca="false">IF(F2820="","",SUMIFS($D$2:$D$3001,$F$2:$F$3001,F2820))</f>
        <v/>
      </c>
      <c r="M2820" s="23" t="str">
        <f aca="false">IF(A2820="","",IF(E2820="","Uncategorized",IF(I2820="Unknown","Unknown category",IF(AND(I2820="Transfer",F2820=""),"Transfer needs ID",IF(AND(F2820&lt;&gt;"",ABS(N(L2820))&gt;0.009),"Unmatched transfer",IF(AND(LEFT(E2820,6)="Rental",K2820="Household"),"Rental row needs property",""))))))</f>
        <v/>
      </c>
    </row>
    <row r="2821" customFormat="false" ht="15" hidden="false" customHeight="false" outlineLevel="0" collapsed="false">
      <c r="A2821" s="21"/>
      <c r="D2821" s="22"/>
      <c r="I2821" s="23" t="str">
        <f aca="false">IF(E2821="","",IFERROR(INDEX(Categories!$A$2:$A$200,MATCH(E2821,Categories!$B$2:$B$200,0)),"Unknown"))</f>
        <v/>
      </c>
      <c r="J2821" s="24" t="str">
        <f aca="false">IF(A2821="","",DATE(YEAR(A2821),MONTH(A2821),1))</f>
        <v/>
      </c>
      <c r="K2821" s="23" t="str">
        <f aca="false">IF(A2821="","",IF(G2821&lt;&gt;"",G2821,IFERROR(INDEX(Accounts!$D$2:$D$40,MATCH(B2821,Accounts!$A$2:$A$40,0)),"Household")))</f>
        <v/>
      </c>
      <c r="L2821" s="25" t="str">
        <f aca="false">IF(F2821="","",SUMIFS($D$2:$D$3001,$F$2:$F$3001,F2821))</f>
        <v/>
      </c>
      <c r="M2821" s="23" t="str">
        <f aca="false">IF(A2821="","",IF(E2821="","Uncategorized",IF(I2821="Unknown","Unknown category",IF(AND(I2821="Transfer",F2821=""),"Transfer needs ID",IF(AND(F2821&lt;&gt;"",ABS(N(L2821))&gt;0.009),"Unmatched transfer",IF(AND(LEFT(E2821,6)="Rental",K2821="Household"),"Rental row needs property",""))))))</f>
        <v/>
      </c>
    </row>
    <row r="2822" customFormat="false" ht="15" hidden="false" customHeight="false" outlineLevel="0" collapsed="false">
      <c r="A2822" s="21"/>
      <c r="D2822" s="22"/>
      <c r="I2822" s="23" t="str">
        <f aca="false">IF(E2822="","",IFERROR(INDEX(Categories!$A$2:$A$200,MATCH(E2822,Categories!$B$2:$B$200,0)),"Unknown"))</f>
        <v/>
      </c>
      <c r="J2822" s="24" t="str">
        <f aca="false">IF(A2822="","",DATE(YEAR(A2822),MONTH(A2822),1))</f>
        <v/>
      </c>
      <c r="K2822" s="23" t="str">
        <f aca="false">IF(A2822="","",IF(G2822&lt;&gt;"",G2822,IFERROR(INDEX(Accounts!$D$2:$D$40,MATCH(B2822,Accounts!$A$2:$A$40,0)),"Household")))</f>
        <v/>
      </c>
      <c r="L2822" s="25" t="str">
        <f aca="false">IF(F2822="","",SUMIFS($D$2:$D$3001,$F$2:$F$3001,F2822))</f>
        <v/>
      </c>
      <c r="M2822" s="23" t="str">
        <f aca="false">IF(A2822="","",IF(E2822="","Uncategorized",IF(I2822="Unknown","Unknown category",IF(AND(I2822="Transfer",F2822=""),"Transfer needs ID",IF(AND(F2822&lt;&gt;"",ABS(N(L2822))&gt;0.009),"Unmatched transfer",IF(AND(LEFT(E2822,6)="Rental",K2822="Household"),"Rental row needs property",""))))))</f>
        <v/>
      </c>
    </row>
    <row r="2823" customFormat="false" ht="15" hidden="false" customHeight="false" outlineLevel="0" collapsed="false">
      <c r="A2823" s="21"/>
      <c r="D2823" s="22"/>
      <c r="I2823" s="23" t="str">
        <f aca="false">IF(E2823="","",IFERROR(INDEX(Categories!$A$2:$A$200,MATCH(E2823,Categories!$B$2:$B$200,0)),"Unknown"))</f>
        <v/>
      </c>
      <c r="J2823" s="24" t="str">
        <f aca="false">IF(A2823="","",DATE(YEAR(A2823),MONTH(A2823),1))</f>
        <v/>
      </c>
      <c r="K2823" s="23" t="str">
        <f aca="false">IF(A2823="","",IF(G2823&lt;&gt;"",G2823,IFERROR(INDEX(Accounts!$D$2:$D$40,MATCH(B2823,Accounts!$A$2:$A$40,0)),"Household")))</f>
        <v/>
      </c>
      <c r="L2823" s="25" t="str">
        <f aca="false">IF(F2823="","",SUMIFS($D$2:$D$3001,$F$2:$F$3001,F2823))</f>
        <v/>
      </c>
      <c r="M2823" s="23" t="str">
        <f aca="false">IF(A2823="","",IF(E2823="","Uncategorized",IF(I2823="Unknown","Unknown category",IF(AND(I2823="Transfer",F2823=""),"Transfer needs ID",IF(AND(F2823&lt;&gt;"",ABS(N(L2823))&gt;0.009),"Unmatched transfer",IF(AND(LEFT(E2823,6)="Rental",K2823="Household"),"Rental row needs property",""))))))</f>
        <v/>
      </c>
    </row>
    <row r="2824" customFormat="false" ht="15" hidden="false" customHeight="false" outlineLevel="0" collapsed="false">
      <c r="A2824" s="21"/>
      <c r="D2824" s="22"/>
      <c r="I2824" s="23" t="str">
        <f aca="false">IF(E2824="","",IFERROR(INDEX(Categories!$A$2:$A$200,MATCH(E2824,Categories!$B$2:$B$200,0)),"Unknown"))</f>
        <v/>
      </c>
      <c r="J2824" s="24" t="str">
        <f aca="false">IF(A2824="","",DATE(YEAR(A2824),MONTH(A2824),1))</f>
        <v/>
      </c>
      <c r="K2824" s="23" t="str">
        <f aca="false">IF(A2824="","",IF(G2824&lt;&gt;"",G2824,IFERROR(INDEX(Accounts!$D$2:$D$40,MATCH(B2824,Accounts!$A$2:$A$40,0)),"Household")))</f>
        <v/>
      </c>
      <c r="L2824" s="25" t="str">
        <f aca="false">IF(F2824="","",SUMIFS($D$2:$D$3001,$F$2:$F$3001,F2824))</f>
        <v/>
      </c>
      <c r="M2824" s="23" t="str">
        <f aca="false">IF(A2824="","",IF(E2824="","Uncategorized",IF(I2824="Unknown","Unknown category",IF(AND(I2824="Transfer",F2824=""),"Transfer needs ID",IF(AND(F2824&lt;&gt;"",ABS(N(L2824))&gt;0.009),"Unmatched transfer",IF(AND(LEFT(E2824,6)="Rental",K2824="Household"),"Rental row needs property",""))))))</f>
        <v/>
      </c>
    </row>
    <row r="2825" customFormat="false" ht="15" hidden="false" customHeight="false" outlineLevel="0" collapsed="false">
      <c r="A2825" s="21"/>
      <c r="D2825" s="22"/>
      <c r="I2825" s="23" t="str">
        <f aca="false">IF(E2825="","",IFERROR(INDEX(Categories!$A$2:$A$200,MATCH(E2825,Categories!$B$2:$B$200,0)),"Unknown"))</f>
        <v/>
      </c>
      <c r="J2825" s="24" t="str">
        <f aca="false">IF(A2825="","",DATE(YEAR(A2825),MONTH(A2825),1))</f>
        <v/>
      </c>
      <c r="K2825" s="23" t="str">
        <f aca="false">IF(A2825="","",IF(G2825&lt;&gt;"",G2825,IFERROR(INDEX(Accounts!$D$2:$D$40,MATCH(B2825,Accounts!$A$2:$A$40,0)),"Household")))</f>
        <v/>
      </c>
      <c r="L2825" s="25" t="str">
        <f aca="false">IF(F2825="","",SUMIFS($D$2:$D$3001,$F$2:$F$3001,F2825))</f>
        <v/>
      </c>
      <c r="M2825" s="23" t="str">
        <f aca="false">IF(A2825="","",IF(E2825="","Uncategorized",IF(I2825="Unknown","Unknown category",IF(AND(I2825="Transfer",F2825=""),"Transfer needs ID",IF(AND(F2825&lt;&gt;"",ABS(N(L2825))&gt;0.009),"Unmatched transfer",IF(AND(LEFT(E2825,6)="Rental",K2825="Household"),"Rental row needs property",""))))))</f>
        <v/>
      </c>
    </row>
    <row r="2826" customFormat="false" ht="15" hidden="false" customHeight="false" outlineLevel="0" collapsed="false">
      <c r="A2826" s="21"/>
      <c r="D2826" s="22"/>
      <c r="I2826" s="23" t="str">
        <f aca="false">IF(E2826="","",IFERROR(INDEX(Categories!$A$2:$A$200,MATCH(E2826,Categories!$B$2:$B$200,0)),"Unknown"))</f>
        <v/>
      </c>
      <c r="J2826" s="24" t="str">
        <f aca="false">IF(A2826="","",DATE(YEAR(A2826),MONTH(A2826),1))</f>
        <v/>
      </c>
      <c r="K2826" s="23" t="str">
        <f aca="false">IF(A2826="","",IF(G2826&lt;&gt;"",G2826,IFERROR(INDEX(Accounts!$D$2:$D$40,MATCH(B2826,Accounts!$A$2:$A$40,0)),"Household")))</f>
        <v/>
      </c>
      <c r="L2826" s="25" t="str">
        <f aca="false">IF(F2826="","",SUMIFS($D$2:$D$3001,$F$2:$F$3001,F2826))</f>
        <v/>
      </c>
      <c r="M2826" s="23" t="str">
        <f aca="false">IF(A2826="","",IF(E2826="","Uncategorized",IF(I2826="Unknown","Unknown category",IF(AND(I2826="Transfer",F2826=""),"Transfer needs ID",IF(AND(F2826&lt;&gt;"",ABS(N(L2826))&gt;0.009),"Unmatched transfer",IF(AND(LEFT(E2826,6)="Rental",K2826="Household"),"Rental row needs property",""))))))</f>
        <v/>
      </c>
    </row>
    <row r="2827" customFormat="false" ht="15" hidden="false" customHeight="false" outlineLevel="0" collapsed="false">
      <c r="A2827" s="21"/>
      <c r="D2827" s="22"/>
      <c r="I2827" s="23" t="str">
        <f aca="false">IF(E2827="","",IFERROR(INDEX(Categories!$A$2:$A$200,MATCH(E2827,Categories!$B$2:$B$200,0)),"Unknown"))</f>
        <v/>
      </c>
      <c r="J2827" s="24" t="str">
        <f aca="false">IF(A2827="","",DATE(YEAR(A2827),MONTH(A2827),1))</f>
        <v/>
      </c>
      <c r="K2827" s="23" t="str">
        <f aca="false">IF(A2827="","",IF(G2827&lt;&gt;"",G2827,IFERROR(INDEX(Accounts!$D$2:$D$40,MATCH(B2827,Accounts!$A$2:$A$40,0)),"Household")))</f>
        <v/>
      </c>
      <c r="L2827" s="25" t="str">
        <f aca="false">IF(F2827="","",SUMIFS($D$2:$D$3001,$F$2:$F$3001,F2827))</f>
        <v/>
      </c>
      <c r="M2827" s="23" t="str">
        <f aca="false">IF(A2827="","",IF(E2827="","Uncategorized",IF(I2827="Unknown","Unknown category",IF(AND(I2827="Transfer",F2827=""),"Transfer needs ID",IF(AND(F2827&lt;&gt;"",ABS(N(L2827))&gt;0.009),"Unmatched transfer",IF(AND(LEFT(E2827,6)="Rental",K2827="Household"),"Rental row needs property",""))))))</f>
        <v/>
      </c>
    </row>
    <row r="2828" customFormat="false" ht="15" hidden="false" customHeight="false" outlineLevel="0" collapsed="false">
      <c r="A2828" s="21"/>
      <c r="D2828" s="22"/>
      <c r="I2828" s="23" t="str">
        <f aca="false">IF(E2828="","",IFERROR(INDEX(Categories!$A$2:$A$200,MATCH(E2828,Categories!$B$2:$B$200,0)),"Unknown"))</f>
        <v/>
      </c>
      <c r="J2828" s="24" t="str">
        <f aca="false">IF(A2828="","",DATE(YEAR(A2828),MONTH(A2828),1))</f>
        <v/>
      </c>
      <c r="K2828" s="23" t="str">
        <f aca="false">IF(A2828="","",IF(G2828&lt;&gt;"",G2828,IFERROR(INDEX(Accounts!$D$2:$D$40,MATCH(B2828,Accounts!$A$2:$A$40,0)),"Household")))</f>
        <v/>
      </c>
      <c r="L2828" s="25" t="str">
        <f aca="false">IF(F2828="","",SUMIFS($D$2:$D$3001,$F$2:$F$3001,F2828))</f>
        <v/>
      </c>
      <c r="M2828" s="23" t="str">
        <f aca="false">IF(A2828="","",IF(E2828="","Uncategorized",IF(I2828="Unknown","Unknown category",IF(AND(I2828="Transfer",F2828=""),"Transfer needs ID",IF(AND(F2828&lt;&gt;"",ABS(N(L2828))&gt;0.009),"Unmatched transfer",IF(AND(LEFT(E2828,6)="Rental",K2828="Household"),"Rental row needs property",""))))))</f>
        <v/>
      </c>
    </row>
    <row r="2829" customFormat="false" ht="15" hidden="false" customHeight="false" outlineLevel="0" collapsed="false">
      <c r="A2829" s="21"/>
      <c r="D2829" s="22"/>
      <c r="I2829" s="23" t="str">
        <f aca="false">IF(E2829="","",IFERROR(INDEX(Categories!$A$2:$A$200,MATCH(E2829,Categories!$B$2:$B$200,0)),"Unknown"))</f>
        <v/>
      </c>
      <c r="J2829" s="24" t="str">
        <f aca="false">IF(A2829="","",DATE(YEAR(A2829),MONTH(A2829),1))</f>
        <v/>
      </c>
      <c r="K2829" s="23" t="str">
        <f aca="false">IF(A2829="","",IF(G2829&lt;&gt;"",G2829,IFERROR(INDEX(Accounts!$D$2:$D$40,MATCH(B2829,Accounts!$A$2:$A$40,0)),"Household")))</f>
        <v/>
      </c>
      <c r="L2829" s="25" t="str">
        <f aca="false">IF(F2829="","",SUMIFS($D$2:$D$3001,$F$2:$F$3001,F2829))</f>
        <v/>
      </c>
      <c r="M2829" s="23" t="str">
        <f aca="false">IF(A2829="","",IF(E2829="","Uncategorized",IF(I2829="Unknown","Unknown category",IF(AND(I2829="Transfer",F2829=""),"Transfer needs ID",IF(AND(F2829&lt;&gt;"",ABS(N(L2829))&gt;0.009),"Unmatched transfer",IF(AND(LEFT(E2829,6)="Rental",K2829="Household"),"Rental row needs property",""))))))</f>
        <v/>
      </c>
    </row>
    <row r="2830" customFormat="false" ht="15" hidden="false" customHeight="false" outlineLevel="0" collapsed="false">
      <c r="A2830" s="21"/>
      <c r="D2830" s="22"/>
      <c r="I2830" s="23" t="str">
        <f aca="false">IF(E2830="","",IFERROR(INDEX(Categories!$A$2:$A$200,MATCH(E2830,Categories!$B$2:$B$200,0)),"Unknown"))</f>
        <v/>
      </c>
      <c r="J2830" s="24" t="str">
        <f aca="false">IF(A2830="","",DATE(YEAR(A2830),MONTH(A2830),1))</f>
        <v/>
      </c>
      <c r="K2830" s="23" t="str">
        <f aca="false">IF(A2830="","",IF(G2830&lt;&gt;"",G2830,IFERROR(INDEX(Accounts!$D$2:$D$40,MATCH(B2830,Accounts!$A$2:$A$40,0)),"Household")))</f>
        <v/>
      </c>
      <c r="L2830" s="25" t="str">
        <f aca="false">IF(F2830="","",SUMIFS($D$2:$D$3001,$F$2:$F$3001,F2830))</f>
        <v/>
      </c>
      <c r="M2830" s="23" t="str">
        <f aca="false">IF(A2830="","",IF(E2830="","Uncategorized",IF(I2830="Unknown","Unknown category",IF(AND(I2830="Transfer",F2830=""),"Transfer needs ID",IF(AND(F2830&lt;&gt;"",ABS(N(L2830))&gt;0.009),"Unmatched transfer",IF(AND(LEFT(E2830,6)="Rental",K2830="Household"),"Rental row needs property",""))))))</f>
        <v/>
      </c>
    </row>
    <row r="2831" customFormat="false" ht="15" hidden="false" customHeight="false" outlineLevel="0" collapsed="false">
      <c r="A2831" s="21"/>
      <c r="D2831" s="22"/>
      <c r="I2831" s="23" t="str">
        <f aca="false">IF(E2831="","",IFERROR(INDEX(Categories!$A$2:$A$200,MATCH(E2831,Categories!$B$2:$B$200,0)),"Unknown"))</f>
        <v/>
      </c>
      <c r="J2831" s="24" t="str">
        <f aca="false">IF(A2831="","",DATE(YEAR(A2831),MONTH(A2831),1))</f>
        <v/>
      </c>
      <c r="K2831" s="23" t="str">
        <f aca="false">IF(A2831="","",IF(G2831&lt;&gt;"",G2831,IFERROR(INDEX(Accounts!$D$2:$D$40,MATCH(B2831,Accounts!$A$2:$A$40,0)),"Household")))</f>
        <v/>
      </c>
      <c r="L2831" s="25" t="str">
        <f aca="false">IF(F2831="","",SUMIFS($D$2:$D$3001,$F$2:$F$3001,F2831))</f>
        <v/>
      </c>
      <c r="M2831" s="23" t="str">
        <f aca="false">IF(A2831="","",IF(E2831="","Uncategorized",IF(I2831="Unknown","Unknown category",IF(AND(I2831="Transfer",F2831=""),"Transfer needs ID",IF(AND(F2831&lt;&gt;"",ABS(N(L2831))&gt;0.009),"Unmatched transfer",IF(AND(LEFT(E2831,6)="Rental",K2831="Household"),"Rental row needs property",""))))))</f>
        <v/>
      </c>
    </row>
    <row r="2832" customFormat="false" ht="15" hidden="false" customHeight="false" outlineLevel="0" collapsed="false">
      <c r="A2832" s="21"/>
      <c r="D2832" s="22"/>
      <c r="I2832" s="23" t="str">
        <f aca="false">IF(E2832="","",IFERROR(INDEX(Categories!$A$2:$A$200,MATCH(E2832,Categories!$B$2:$B$200,0)),"Unknown"))</f>
        <v/>
      </c>
      <c r="J2832" s="24" t="str">
        <f aca="false">IF(A2832="","",DATE(YEAR(A2832),MONTH(A2832),1))</f>
        <v/>
      </c>
      <c r="K2832" s="23" t="str">
        <f aca="false">IF(A2832="","",IF(G2832&lt;&gt;"",G2832,IFERROR(INDEX(Accounts!$D$2:$D$40,MATCH(B2832,Accounts!$A$2:$A$40,0)),"Household")))</f>
        <v/>
      </c>
      <c r="L2832" s="25" t="str">
        <f aca="false">IF(F2832="","",SUMIFS($D$2:$D$3001,$F$2:$F$3001,F2832))</f>
        <v/>
      </c>
      <c r="M2832" s="23" t="str">
        <f aca="false">IF(A2832="","",IF(E2832="","Uncategorized",IF(I2832="Unknown","Unknown category",IF(AND(I2832="Transfer",F2832=""),"Transfer needs ID",IF(AND(F2832&lt;&gt;"",ABS(N(L2832))&gt;0.009),"Unmatched transfer",IF(AND(LEFT(E2832,6)="Rental",K2832="Household"),"Rental row needs property",""))))))</f>
        <v/>
      </c>
    </row>
    <row r="2833" customFormat="false" ht="15" hidden="false" customHeight="false" outlineLevel="0" collapsed="false">
      <c r="A2833" s="21"/>
      <c r="D2833" s="22"/>
      <c r="I2833" s="23" t="str">
        <f aca="false">IF(E2833="","",IFERROR(INDEX(Categories!$A$2:$A$200,MATCH(E2833,Categories!$B$2:$B$200,0)),"Unknown"))</f>
        <v/>
      </c>
      <c r="J2833" s="24" t="str">
        <f aca="false">IF(A2833="","",DATE(YEAR(A2833),MONTH(A2833),1))</f>
        <v/>
      </c>
      <c r="K2833" s="23" t="str">
        <f aca="false">IF(A2833="","",IF(G2833&lt;&gt;"",G2833,IFERROR(INDEX(Accounts!$D$2:$D$40,MATCH(B2833,Accounts!$A$2:$A$40,0)),"Household")))</f>
        <v/>
      </c>
      <c r="L2833" s="25" t="str">
        <f aca="false">IF(F2833="","",SUMIFS($D$2:$D$3001,$F$2:$F$3001,F2833))</f>
        <v/>
      </c>
      <c r="M2833" s="23" t="str">
        <f aca="false">IF(A2833="","",IF(E2833="","Uncategorized",IF(I2833="Unknown","Unknown category",IF(AND(I2833="Transfer",F2833=""),"Transfer needs ID",IF(AND(F2833&lt;&gt;"",ABS(N(L2833))&gt;0.009),"Unmatched transfer",IF(AND(LEFT(E2833,6)="Rental",K2833="Household"),"Rental row needs property",""))))))</f>
        <v/>
      </c>
    </row>
    <row r="2834" customFormat="false" ht="15" hidden="false" customHeight="false" outlineLevel="0" collapsed="false">
      <c r="A2834" s="21"/>
      <c r="D2834" s="22"/>
      <c r="I2834" s="23" t="str">
        <f aca="false">IF(E2834="","",IFERROR(INDEX(Categories!$A$2:$A$200,MATCH(E2834,Categories!$B$2:$B$200,0)),"Unknown"))</f>
        <v/>
      </c>
      <c r="J2834" s="24" t="str">
        <f aca="false">IF(A2834="","",DATE(YEAR(A2834),MONTH(A2834),1))</f>
        <v/>
      </c>
      <c r="K2834" s="23" t="str">
        <f aca="false">IF(A2834="","",IF(G2834&lt;&gt;"",G2834,IFERROR(INDEX(Accounts!$D$2:$D$40,MATCH(B2834,Accounts!$A$2:$A$40,0)),"Household")))</f>
        <v/>
      </c>
      <c r="L2834" s="25" t="str">
        <f aca="false">IF(F2834="","",SUMIFS($D$2:$D$3001,$F$2:$F$3001,F2834))</f>
        <v/>
      </c>
      <c r="M2834" s="23" t="str">
        <f aca="false">IF(A2834="","",IF(E2834="","Uncategorized",IF(I2834="Unknown","Unknown category",IF(AND(I2834="Transfer",F2834=""),"Transfer needs ID",IF(AND(F2834&lt;&gt;"",ABS(N(L2834))&gt;0.009),"Unmatched transfer",IF(AND(LEFT(E2834,6)="Rental",K2834="Household"),"Rental row needs property",""))))))</f>
        <v/>
      </c>
    </row>
    <row r="2835" customFormat="false" ht="15" hidden="false" customHeight="false" outlineLevel="0" collapsed="false">
      <c r="A2835" s="21"/>
      <c r="D2835" s="22"/>
      <c r="I2835" s="23" t="str">
        <f aca="false">IF(E2835="","",IFERROR(INDEX(Categories!$A$2:$A$200,MATCH(E2835,Categories!$B$2:$B$200,0)),"Unknown"))</f>
        <v/>
      </c>
      <c r="J2835" s="24" t="str">
        <f aca="false">IF(A2835="","",DATE(YEAR(A2835),MONTH(A2835),1))</f>
        <v/>
      </c>
      <c r="K2835" s="23" t="str">
        <f aca="false">IF(A2835="","",IF(G2835&lt;&gt;"",G2835,IFERROR(INDEX(Accounts!$D$2:$D$40,MATCH(B2835,Accounts!$A$2:$A$40,0)),"Household")))</f>
        <v/>
      </c>
      <c r="L2835" s="25" t="str">
        <f aca="false">IF(F2835="","",SUMIFS($D$2:$D$3001,$F$2:$F$3001,F2835))</f>
        <v/>
      </c>
      <c r="M2835" s="23" t="str">
        <f aca="false">IF(A2835="","",IF(E2835="","Uncategorized",IF(I2835="Unknown","Unknown category",IF(AND(I2835="Transfer",F2835=""),"Transfer needs ID",IF(AND(F2835&lt;&gt;"",ABS(N(L2835))&gt;0.009),"Unmatched transfer",IF(AND(LEFT(E2835,6)="Rental",K2835="Household"),"Rental row needs property",""))))))</f>
        <v/>
      </c>
    </row>
    <row r="2836" customFormat="false" ht="15" hidden="false" customHeight="false" outlineLevel="0" collapsed="false">
      <c r="A2836" s="21"/>
      <c r="D2836" s="22"/>
      <c r="I2836" s="23" t="str">
        <f aca="false">IF(E2836="","",IFERROR(INDEX(Categories!$A$2:$A$200,MATCH(E2836,Categories!$B$2:$B$200,0)),"Unknown"))</f>
        <v/>
      </c>
      <c r="J2836" s="24" t="str">
        <f aca="false">IF(A2836="","",DATE(YEAR(A2836),MONTH(A2836),1))</f>
        <v/>
      </c>
      <c r="K2836" s="23" t="str">
        <f aca="false">IF(A2836="","",IF(G2836&lt;&gt;"",G2836,IFERROR(INDEX(Accounts!$D$2:$D$40,MATCH(B2836,Accounts!$A$2:$A$40,0)),"Household")))</f>
        <v/>
      </c>
      <c r="L2836" s="25" t="str">
        <f aca="false">IF(F2836="","",SUMIFS($D$2:$D$3001,$F$2:$F$3001,F2836))</f>
        <v/>
      </c>
      <c r="M2836" s="23" t="str">
        <f aca="false">IF(A2836="","",IF(E2836="","Uncategorized",IF(I2836="Unknown","Unknown category",IF(AND(I2836="Transfer",F2836=""),"Transfer needs ID",IF(AND(F2836&lt;&gt;"",ABS(N(L2836))&gt;0.009),"Unmatched transfer",IF(AND(LEFT(E2836,6)="Rental",K2836="Household"),"Rental row needs property",""))))))</f>
        <v/>
      </c>
    </row>
    <row r="2837" customFormat="false" ht="15" hidden="false" customHeight="false" outlineLevel="0" collapsed="false">
      <c r="A2837" s="21"/>
      <c r="D2837" s="22"/>
      <c r="I2837" s="23" t="str">
        <f aca="false">IF(E2837="","",IFERROR(INDEX(Categories!$A$2:$A$200,MATCH(E2837,Categories!$B$2:$B$200,0)),"Unknown"))</f>
        <v/>
      </c>
      <c r="J2837" s="24" t="str">
        <f aca="false">IF(A2837="","",DATE(YEAR(A2837),MONTH(A2837),1))</f>
        <v/>
      </c>
      <c r="K2837" s="23" t="str">
        <f aca="false">IF(A2837="","",IF(G2837&lt;&gt;"",G2837,IFERROR(INDEX(Accounts!$D$2:$D$40,MATCH(B2837,Accounts!$A$2:$A$40,0)),"Household")))</f>
        <v/>
      </c>
      <c r="L2837" s="25" t="str">
        <f aca="false">IF(F2837="","",SUMIFS($D$2:$D$3001,$F$2:$F$3001,F2837))</f>
        <v/>
      </c>
      <c r="M2837" s="23" t="str">
        <f aca="false">IF(A2837="","",IF(E2837="","Uncategorized",IF(I2837="Unknown","Unknown category",IF(AND(I2837="Transfer",F2837=""),"Transfer needs ID",IF(AND(F2837&lt;&gt;"",ABS(N(L2837))&gt;0.009),"Unmatched transfer",IF(AND(LEFT(E2837,6)="Rental",K2837="Household"),"Rental row needs property",""))))))</f>
        <v/>
      </c>
    </row>
    <row r="2838" customFormat="false" ht="15" hidden="false" customHeight="false" outlineLevel="0" collapsed="false">
      <c r="A2838" s="21"/>
      <c r="D2838" s="22"/>
      <c r="I2838" s="23" t="str">
        <f aca="false">IF(E2838="","",IFERROR(INDEX(Categories!$A$2:$A$200,MATCH(E2838,Categories!$B$2:$B$200,0)),"Unknown"))</f>
        <v/>
      </c>
      <c r="J2838" s="24" t="str">
        <f aca="false">IF(A2838="","",DATE(YEAR(A2838),MONTH(A2838),1))</f>
        <v/>
      </c>
      <c r="K2838" s="23" t="str">
        <f aca="false">IF(A2838="","",IF(G2838&lt;&gt;"",G2838,IFERROR(INDEX(Accounts!$D$2:$D$40,MATCH(B2838,Accounts!$A$2:$A$40,0)),"Household")))</f>
        <v/>
      </c>
      <c r="L2838" s="25" t="str">
        <f aca="false">IF(F2838="","",SUMIFS($D$2:$D$3001,$F$2:$F$3001,F2838))</f>
        <v/>
      </c>
      <c r="M2838" s="23" t="str">
        <f aca="false">IF(A2838="","",IF(E2838="","Uncategorized",IF(I2838="Unknown","Unknown category",IF(AND(I2838="Transfer",F2838=""),"Transfer needs ID",IF(AND(F2838&lt;&gt;"",ABS(N(L2838))&gt;0.009),"Unmatched transfer",IF(AND(LEFT(E2838,6)="Rental",K2838="Household"),"Rental row needs property",""))))))</f>
        <v/>
      </c>
    </row>
    <row r="2839" customFormat="false" ht="15" hidden="false" customHeight="false" outlineLevel="0" collapsed="false">
      <c r="A2839" s="21"/>
      <c r="D2839" s="22"/>
      <c r="I2839" s="23" t="str">
        <f aca="false">IF(E2839="","",IFERROR(INDEX(Categories!$A$2:$A$200,MATCH(E2839,Categories!$B$2:$B$200,0)),"Unknown"))</f>
        <v/>
      </c>
      <c r="J2839" s="24" t="str">
        <f aca="false">IF(A2839="","",DATE(YEAR(A2839),MONTH(A2839),1))</f>
        <v/>
      </c>
      <c r="K2839" s="23" t="str">
        <f aca="false">IF(A2839="","",IF(G2839&lt;&gt;"",G2839,IFERROR(INDEX(Accounts!$D$2:$D$40,MATCH(B2839,Accounts!$A$2:$A$40,0)),"Household")))</f>
        <v/>
      </c>
      <c r="L2839" s="25" t="str">
        <f aca="false">IF(F2839="","",SUMIFS($D$2:$D$3001,$F$2:$F$3001,F2839))</f>
        <v/>
      </c>
      <c r="M2839" s="23" t="str">
        <f aca="false">IF(A2839="","",IF(E2839="","Uncategorized",IF(I2839="Unknown","Unknown category",IF(AND(I2839="Transfer",F2839=""),"Transfer needs ID",IF(AND(F2839&lt;&gt;"",ABS(N(L2839))&gt;0.009),"Unmatched transfer",IF(AND(LEFT(E2839,6)="Rental",K2839="Household"),"Rental row needs property",""))))))</f>
        <v/>
      </c>
    </row>
    <row r="2840" customFormat="false" ht="15" hidden="false" customHeight="false" outlineLevel="0" collapsed="false">
      <c r="A2840" s="21"/>
      <c r="D2840" s="22"/>
      <c r="I2840" s="23" t="str">
        <f aca="false">IF(E2840="","",IFERROR(INDEX(Categories!$A$2:$A$200,MATCH(E2840,Categories!$B$2:$B$200,0)),"Unknown"))</f>
        <v/>
      </c>
      <c r="J2840" s="24" t="str">
        <f aca="false">IF(A2840="","",DATE(YEAR(A2840),MONTH(A2840),1))</f>
        <v/>
      </c>
      <c r="K2840" s="23" t="str">
        <f aca="false">IF(A2840="","",IF(G2840&lt;&gt;"",G2840,IFERROR(INDEX(Accounts!$D$2:$D$40,MATCH(B2840,Accounts!$A$2:$A$40,0)),"Household")))</f>
        <v/>
      </c>
      <c r="L2840" s="25" t="str">
        <f aca="false">IF(F2840="","",SUMIFS($D$2:$D$3001,$F$2:$F$3001,F2840))</f>
        <v/>
      </c>
      <c r="M2840" s="23" t="str">
        <f aca="false">IF(A2840="","",IF(E2840="","Uncategorized",IF(I2840="Unknown","Unknown category",IF(AND(I2840="Transfer",F2840=""),"Transfer needs ID",IF(AND(F2840&lt;&gt;"",ABS(N(L2840))&gt;0.009),"Unmatched transfer",IF(AND(LEFT(E2840,6)="Rental",K2840="Household"),"Rental row needs property",""))))))</f>
        <v/>
      </c>
    </row>
    <row r="2841" customFormat="false" ht="15" hidden="false" customHeight="false" outlineLevel="0" collapsed="false">
      <c r="A2841" s="21"/>
      <c r="D2841" s="22"/>
      <c r="I2841" s="23" t="str">
        <f aca="false">IF(E2841="","",IFERROR(INDEX(Categories!$A$2:$A$200,MATCH(E2841,Categories!$B$2:$B$200,0)),"Unknown"))</f>
        <v/>
      </c>
      <c r="J2841" s="24" t="str">
        <f aca="false">IF(A2841="","",DATE(YEAR(A2841),MONTH(A2841),1))</f>
        <v/>
      </c>
      <c r="K2841" s="23" t="str">
        <f aca="false">IF(A2841="","",IF(G2841&lt;&gt;"",G2841,IFERROR(INDEX(Accounts!$D$2:$D$40,MATCH(B2841,Accounts!$A$2:$A$40,0)),"Household")))</f>
        <v/>
      </c>
      <c r="L2841" s="25" t="str">
        <f aca="false">IF(F2841="","",SUMIFS($D$2:$D$3001,$F$2:$F$3001,F2841))</f>
        <v/>
      </c>
      <c r="M2841" s="23" t="str">
        <f aca="false">IF(A2841="","",IF(E2841="","Uncategorized",IF(I2841="Unknown","Unknown category",IF(AND(I2841="Transfer",F2841=""),"Transfer needs ID",IF(AND(F2841&lt;&gt;"",ABS(N(L2841))&gt;0.009),"Unmatched transfer",IF(AND(LEFT(E2841,6)="Rental",K2841="Household"),"Rental row needs property",""))))))</f>
        <v/>
      </c>
    </row>
    <row r="2842" customFormat="false" ht="15" hidden="false" customHeight="false" outlineLevel="0" collapsed="false">
      <c r="A2842" s="21"/>
      <c r="D2842" s="22"/>
      <c r="I2842" s="23" t="str">
        <f aca="false">IF(E2842="","",IFERROR(INDEX(Categories!$A$2:$A$200,MATCH(E2842,Categories!$B$2:$B$200,0)),"Unknown"))</f>
        <v/>
      </c>
      <c r="J2842" s="24" t="str">
        <f aca="false">IF(A2842="","",DATE(YEAR(A2842),MONTH(A2842),1))</f>
        <v/>
      </c>
      <c r="K2842" s="23" t="str">
        <f aca="false">IF(A2842="","",IF(G2842&lt;&gt;"",G2842,IFERROR(INDEX(Accounts!$D$2:$D$40,MATCH(B2842,Accounts!$A$2:$A$40,0)),"Household")))</f>
        <v/>
      </c>
      <c r="L2842" s="25" t="str">
        <f aca="false">IF(F2842="","",SUMIFS($D$2:$D$3001,$F$2:$F$3001,F2842))</f>
        <v/>
      </c>
      <c r="M2842" s="23" t="str">
        <f aca="false">IF(A2842="","",IF(E2842="","Uncategorized",IF(I2842="Unknown","Unknown category",IF(AND(I2842="Transfer",F2842=""),"Transfer needs ID",IF(AND(F2842&lt;&gt;"",ABS(N(L2842))&gt;0.009),"Unmatched transfer",IF(AND(LEFT(E2842,6)="Rental",K2842="Household"),"Rental row needs property",""))))))</f>
        <v/>
      </c>
    </row>
    <row r="2843" customFormat="false" ht="15" hidden="false" customHeight="false" outlineLevel="0" collapsed="false">
      <c r="A2843" s="21"/>
      <c r="D2843" s="22"/>
      <c r="I2843" s="23" t="str">
        <f aca="false">IF(E2843="","",IFERROR(INDEX(Categories!$A$2:$A$200,MATCH(E2843,Categories!$B$2:$B$200,0)),"Unknown"))</f>
        <v/>
      </c>
      <c r="J2843" s="24" t="str">
        <f aca="false">IF(A2843="","",DATE(YEAR(A2843),MONTH(A2843),1))</f>
        <v/>
      </c>
      <c r="K2843" s="23" t="str">
        <f aca="false">IF(A2843="","",IF(G2843&lt;&gt;"",G2843,IFERROR(INDEX(Accounts!$D$2:$D$40,MATCH(B2843,Accounts!$A$2:$A$40,0)),"Household")))</f>
        <v/>
      </c>
      <c r="L2843" s="25" t="str">
        <f aca="false">IF(F2843="","",SUMIFS($D$2:$D$3001,$F$2:$F$3001,F2843))</f>
        <v/>
      </c>
      <c r="M2843" s="23" t="str">
        <f aca="false">IF(A2843="","",IF(E2843="","Uncategorized",IF(I2843="Unknown","Unknown category",IF(AND(I2843="Transfer",F2843=""),"Transfer needs ID",IF(AND(F2843&lt;&gt;"",ABS(N(L2843))&gt;0.009),"Unmatched transfer",IF(AND(LEFT(E2843,6)="Rental",K2843="Household"),"Rental row needs property",""))))))</f>
        <v/>
      </c>
    </row>
    <row r="2844" customFormat="false" ht="15" hidden="false" customHeight="false" outlineLevel="0" collapsed="false">
      <c r="A2844" s="21"/>
      <c r="D2844" s="22"/>
      <c r="I2844" s="23" t="str">
        <f aca="false">IF(E2844="","",IFERROR(INDEX(Categories!$A$2:$A$200,MATCH(E2844,Categories!$B$2:$B$200,0)),"Unknown"))</f>
        <v/>
      </c>
      <c r="J2844" s="24" t="str">
        <f aca="false">IF(A2844="","",DATE(YEAR(A2844),MONTH(A2844),1))</f>
        <v/>
      </c>
      <c r="K2844" s="23" t="str">
        <f aca="false">IF(A2844="","",IF(G2844&lt;&gt;"",G2844,IFERROR(INDEX(Accounts!$D$2:$D$40,MATCH(B2844,Accounts!$A$2:$A$40,0)),"Household")))</f>
        <v/>
      </c>
      <c r="L2844" s="25" t="str">
        <f aca="false">IF(F2844="","",SUMIFS($D$2:$D$3001,$F$2:$F$3001,F2844))</f>
        <v/>
      </c>
      <c r="M2844" s="23" t="str">
        <f aca="false">IF(A2844="","",IF(E2844="","Uncategorized",IF(I2844="Unknown","Unknown category",IF(AND(I2844="Transfer",F2844=""),"Transfer needs ID",IF(AND(F2844&lt;&gt;"",ABS(N(L2844))&gt;0.009),"Unmatched transfer",IF(AND(LEFT(E2844,6)="Rental",K2844="Household"),"Rental row needs property",""))))))</f>
        <v/>
      </c>
    </row>
    <row r="2845" customFormat="false" ht="15" hidden="false" customHeight="false" outlineLevel="0" collapsed="false">
      <c r="A2845" s="21"/>
      <c r="D2845" s="22"/>
      <c r="I2845" s="23" t="str">
        <f aca="false">IF(E2845="","",IFERROR(INDEX(Categories!$A$2:$A$200,MATCH(E2845,Categories!$B$2:$B$200,0)),"Unknown"))</f>
        <v/>
      </c>
      <c r="J2845" s="24" t="str">
        <f aca="false">IF(A2845="","",DATE(YEAR(A2845),MONTH(A2845),1))</f>
        <v/>
      </c>
      <c r="K2845" s="23" t="str">
        <f aca="false">IF(A2845="","",IF(G2845&lt;&gt;"",G2845,IFERROR(INDEX(Accounts!$D$2:$D$40,MATCH(B2845,Accounts!$A$2:$A$40,0)),"Household")))</f>
        <v/>
      </c>
      <c r="L2845" s="25" t="str">
        <f aca="false">IF(F2845="","",SUMIFS($D$2:$D$3001,$F$2:$F$3001,F2845))</f>
        <v/>
      </c>
      <c r="M2845" s="23" t="str">
        <f aca="false">IF(A2845="","",IF(E2845="","Uncategorized",IF(I2845="Unknown","Unknown category",IF(AND(I2845="Transfer",F2845=""),"Transfer needs ID",IF(AND(F2845&lt;&gt;"",ABS(N(L2845))&gt;0.009),"Unmatched transfer",IF(AND(LEFT(E2845,6)="Rental",K2845="Household"),"Rental row needs property",""))))))</f>
        <v/>
      </c>
    </row>
    <row r="2846" customFormat="false" ht="15" hidden="false" customHeight="false" outlineLevel="0" collapsed="false">
      <c r="A2846" s="21"/>
      <c r="D2846" s="22"/>
      <c r="I2846" s="23" t="str">
        <f aca="false">IF(E2846="","",IFERROR(INDEX(Categories!$A$2:$A$200,MATCH(E2846,Categories!$B$2:$B$200,0)),"Unknown"))</f>
        <v/>
      </c>
      <c r="J2846" s="24" t="str">
        <f aca="false">IF(A2846="","",DATE(YEAR(A2846),MONTH(A2846),1))</f>
        <v/>
      </c>
      <c r="K2846" s="23" t="str">
        <f aca="false">IF(A2846="","",IF(G2846&lt;&gt;"",G2846,IFERROR(INDEX(Accounts!$D$2:$D$40,MATCH(B2846,Accounts!$A$2:$A$40,0)),"Household")))</f>
        <v/>
      </c>
      <c r="L2846" s="25" t="str">
        <f aca="false">IF(F2846="","",SUMIFS($D$2:$D$3001,$F$2:$F$3001,F2846))</f>
        <v/>
      </c>
      <c r="M2846" s="23" t="str">
        <f aca="false">IF(A2846="","",IF(E2846="","Uncategorized",IF(I2846="Unknown","Unknown category",IF(AND(I2846="Transfer",F2846=""),"Transfer needs ID",IF(AND(F2846&lt;&gt;"",ABS(N(L2846))&gt;0.009),"Unmatched transfer",IF(AND(LEFT(E2846,6)="Rental",K2846="Household"),"Rental row needs property",""))))))</f>
        <v/>
      </c>
    </row>
    <row r="2847" customFormat="false" ht="15" hidden="false" customHeight="false" outlineLevel="0" collapsed="false">
      <c r="A2847" s="21"/>
      <c r="D2847" s="22"/>
      <c r="I2847" s="23" t="str">
        <f aca="false">IF(E2847="","",IFERROR(INDEX(Categories!$A$2:$A$200,MATCH(E2847,Categories!$B$2:$B$200,0)),"Unknown"))</f>
        <v/>
      </c>
      <c r="J2847" s="24" t="str">
        <f aca="false">IF(A2847="","",DATE(YEAR(A2847),MONTH(A2847),1))</f>
        <v/>
      </c>
      <c r="K2847" s="23" t="str">
        <f aca="false">IF(A2847="","",IF(G2847&lt;&gt;"",G2847,IFERROR(INDEX(Accounts!$D$2:$D$40,MATCH(B2847,Accounts!$A$2:$A$40,0)),"Household")))</f>
        <v/>
      </c>
      <c r="L2847" s="25" t="str">
        <f aca="false">IF(F2847="","",SUMIFS($D$2:$D$3001,$F$2:$F$3001,F2847))</f>
        <v/>
      </c>
      <c r="M2847" s="23" t="str">
        <f aca="false">IF(A2847="","",IF(E2847="","Uncategorized",IF(I2847="Unknown","Unknown category",IF(AND(I2847="Transfer",F2847=""),"Transfer needs ID",IF(AND(F2847&lt;&gt;"",ABS(N(L2847))&gt;0.009),"Unmatched transfer",IF(AND(LEFT(E2847,6)="Rental",K2847="Household"),"Rental row needs property",""))))))</f>
        <v/>
      </c>
    </row>
    <row r="2848" customFormat="false" ht="15" hidden="false" customHeight="false" outlineLevel="0" collapsed="false">
      <c r="A2848" s="21"/>
      <c r="D2848" s="22"/>
      <c r="I2848" s="23" t="str">
        <f aca="false">IF(E2848="","",IFERROR(INDEX(Categories!$A$2:$A$200,MATCH(E2848,Categories!$B$2:$B$200,0)),"Unknown"))</f>
        <v/>
      </c>
      <c r="J2848" s="24" t="str">
        <f aca="false">IF(A2848="","",DATE(YEAR(A2848),MONTH(A2848),1))</f>
        <v/>
      </c>
      <c r="K2848" s="23" t="str">
        <f aca="false">IF(A2848="","",IF(G2848&lt;&gt;"",G2848,IFERROR(INDEX(Accounts!$D$2:$D$40,MATCH(B2848,Accounts!$A$2:$A$40,0)),"Household")))</f>
        <v/>
      </c>
      <c r="L2848" s="25" t="str">
        <f aca="false">IF(F2848="","",SUMIFS($D$2:$D$3001,$F$2:$F$3001,F2848))</f>
        <v/>
      </c>
      <c r="M2848" s="23" t="str">
        <f aca="false">IF(A2848="","",IF(E2848="","Uncategorized",IF(I2848="Unknown","Unknown category",IF(AND(I2848="Transfer",F2848=""),"Transfer needs ID",IF(AND(F2848&lt;&gt;"",ABS(N(L2848))&gt;0.009),"Unmatched transfer",IF(AND(LEFT(E2848,6)="Rental",K2848="Household"),"Rental row needs property",""))))))</f>
        <v/>
      </c>
    </row>
    <row r="2849" customFormat="false" ht="15" hidden="false" customHeight="false" outlineLevel="0" collapsed="false">
      <c r="A2849" s="21"/>
      <c r="D2849" s="22"/>
      <c r="I2849" s="23" t="str">
        <f aca="false">IF(E2849="","",IFERROR(INDEX(Categories!$A$2:$A$200,MATCH(E2849,Categories!$B$2:$B$200,0)),"Unknown"))</f>
        <v/>
      </c>
      <c r="J2849" s="24" t="str">
        <f aca="false">IF(A2849="","",DATE(YEAR(A2849),MONTH(A2849),1))</f>
        <v/>
      </c>
      <c r="K2849" s="23" t="str">
        <f aca="false">IF(A2849="","",IF(G2849&lt;&gt;"",G2849,IFERROR(INDEX(Accounts!$D$2:$D$40,MATCH(B2849,Accounts!$A$2:$A$40,0)),"Household")))</f>
        <v/>
      </c>
      <c r="L2849" s="25" t="str">
        <f aca="false">IF(F2849="","",SUMIFS($D$2:$D$3001,$F$2:$F$3001,F2849))</f>
        <v/>
      </c>
      <c r="M2849" s="23" t="str">
        <f aca="false">IF(A2849="","",IF(E2849="","Uncategorized",IF(I2849="Unknown","Unknown category",IF(AND(I2849="Transfer",F2849=""),"Transfer needs ID",IF(AND(F2849&lt;&gt;"",ABS(N(L2849))&gt;0.009),"Unmatched transfer",IF(AND(LEFT(E2849,6)="Rental",K2849="Household"),"Rental row needs property",""))))))</f>
        <v/>
      </c>
    </row>
    <row r="2850" customFormat="false" ht="15" hidden="false" customHeight="false" outlineLevel="0" collapsed="false">
      <c r="A2850" s="21"/>
      <c r="D2850" s="22"/>
      <c r="I2850" s="23" t="str">
        <f aca="false">IF(E2850="","",IFERROR(INDEX(Categories!$A$2:$A$200,MATCH(E2850,Categories!$B$2:$B$200,0)),"Unknown"))</f>
        <v/>
      </c>
      <c r="J2850" s="24" t="str">
        <f aca="false">IF(A2850="","",DATE(YEAR(A2850),MONTH(A2850),1))</f>
        <v/>
      </c>
      <c r="K2850" s="23" t="str">
        <f aca="false">IF(A2850="","",IF(G2850&lt;&gt;"",G2850,IFERROR(INDEX(Accounts!$D$2:$D$40,MATCH(B2850,Accounts!$A$2:$A$40,0)),"Household")))</f>
        <v/>
      </c>
      <c r="L2850" s="25" t="str">
        <f aca="false">IF(F2850="","",SUMIFS($D$2:$D$3001,$F$2:$F$3001,F2850))</f>
        <v/>
      </c>
      <c r="M2850" s="23" t="str">
        <f aca="false">IF(A2850="","",IF(E2850="","Uncategorized",IF(I2850="Unknown","Unknown category",IF(AND(I2850="Transfer",F2850=""),"Transfer needs ID",IF(AND(F2850&lt;&gt;"",ABS(N(L2850))&gt;0.009),"Unmatched transfer",IF(AND(LEFT(E2850,6)="Rental",K2850="Household"),"Rental row needs property",""))))))</f>
        <v/>
      </c>
    </row>
    <row r="2851" customFormat="false" ht="15" hidden="false" customHeight="false" outlineLevel="0" collapsed="false">
      <c r="A2851" s="21"/>
      <c r="D2851" s="22"/>
      <c r="I2851" s="23" t="str">
        <f aca="false">IF(E2851="","",IFERROR(INDEX(Categories!$A$2:$A$200,MATCH(E2851,Categories!$B$2:$B$200,0)),"Unknown"))</f>
        <v/>
      </c>
      <c r="J2851" s="24" t="str">
        <f aca="false">IF(A2851="","",DATE(YEAR(A2851),MONTH(A2851),1))</f>
        <v/>
      </c>
      <c r="K2851" s="23" t="str">
        <f aca="false">IF(A2851="","",IF(G2851&lt;&gt;"",G2851,IFERROR(INDEX(Accounts!$D$2:$D$40,MATCH(B2851,Accounts!$A$2:$A$40,0)),"Household")))</f>
        <v/>
      </c>
      <c r="L2851" s="25" t="str">
        <f aca="false">IF(F2851="","",SUMIFS($D$2:$D$3001,$F$2:$F$3001,F2851))</f>
        <v/>
      </c>
      <c r="M2851" s="23" t="str">
        <f aca="false">IF(A2851="","",IF(E2851="","Uncategorized",IF(I2851="Unknown","Unknown category",IF(AND(I2851="Transfer",F2851=""),"Transfer needs ID",IF(AND(F2851&lt;&gt;"",ABS(N(L2851))&gt;0.009),"Unmatched transfer",IF(AND(LEFT(E2851,6)="Rental",K2851="Household"),"Rental row needs property",""))))))</f>
        <v/>
      </c>
    </row>
    <row r="2852" customFormat="false" ht="15" hidden="false" customHeight="false" outlineLevel="0" collapsed="false">
      <c r="A2852" s="21"/>
      <c r="D2852" s="22"/>
      <c r="I2852" s="23" t="str">
        <f aca="false">IF(E2852="","",IFERROR(INDEX(Categories!$A$2:$A$200,MATCH(E2852,Categories!$B$2:$B$200,0)),"Unknown"))</f>
        <v/>
      </c>
      <c r="J2852" s="24" t="str">
        <f aca="false">IF(A2852="","",DATE(YEAR(A2852),MONTH(A2852),1))</f>
        <v/>
      </c>
      <c r="K2852" s="23" t="str">
        <f aca="false">IF(A2852="","",IF(G2852&lt;&gt;"",G2852,IFERROR(INDEX(Accounts!$D$2:$D$40,MATCH(B2852,Accounts!$A$2:$A$40,0)),"Household")))</f>
        <v/>
      </c>
      <c r="L2852" s="25" t="str">
        <f aca="false">IF(F2852="","",SUMIFS($D$2:$D$3001,$F$2:$F$3001,F2852))</f>
        <v/>
      </c>
      <c r="M2852" s="23" t="str">
        <f aca="false">IF(A2852="","",IF(E2852="","Uncategorized",IF(I2852="Unknown","Unknown category",IF(AND(I2852="Transfer",F2852=""),"Transfer needs ID",IF(AND(F2852&lt;&gt;"",ABS(N(L2852))&gt;0.009),"Unmatched transfer",IF(AND(LEFT(E2852,6)="Rental",K2852="Household"),"Rental row needs property",""))))))</f>
        <v/>
      </c>
    </row>
    <row r="2853" customFormat="false" ht="15" hidden="false" customHeight="false" outlineLevel="0" collapsed="false">
      <c r="A2853" s="21"/>
      <c r="D2853" s="22"/>
      <c r="I2853" s="23" t="str">
        <f aca="false">IF(E2853="","",IFERROR(INDEX(Categories!$A$2:$A$200,MATCH(E2853,Categories!$B$2:$B$200,0)),"Unknown"))</f>
        <v/>
      </c>
      <c r="J2853" s="24" t="str">
        <f aca="false">IF(A2853="","",DATE(YEAR(A2853),MONTH(A2853),1))</f>
        <v/>
      </c>
      <c r="K2853" s="23" t="str">
        <f aca="false">IF(A2853="","",IF(G2853&lt;&gt;"",G2853,IFERROR(INDEX(Accounts!$D$2:$D$40,MATCH(B2853,Accounts!$A$2:$A$40,0)),"Household")))</f>
        <v/>
      </c>
      <c r="L2853" s="25" t="str">
        <f aca="false">IF(F2853="","",SUMIFS($D$2:$D$3001,$F$2:$F$3001,F2853))</f>
        <v/>
      </c>
      <c r="M2853" s="23" t="str">
        <f aca="false">IF(A2853="","",IF(E2853="","Uncategorized",IF(I2853="Unknown","Unknown category",IF(AND(I2853="Transfer",F2853=""),"Transfer needs ID",IF(AND(F2853&lt;&gt;"",ABS(N(L2853))&gt;0.009),"Unmatched transfer",IF(AND(LEFT(E2853,6)="Rental",K2853="Household"),"Rental row needs property",""))))))</f>
        <v/>
      </c>
    </row>
    <row r="2854" customFormat="false" ht="15" hidden="false" customHeight="false" outlineLevel="0" collapsed="false">
      <c r="A2854" s="21"/>
      <c r="D2854" s="22"/>
      <c r="I2854" s="23" t="str">
        <f aca="false">IF(E2854="","",IFERROR(INDEX(Categories!$A$2:$A$200,MATCH(E2854,Categories!$B$2:$B$200,0)),"Unknown"))</f>
        <v/>
      </c>
      <c r="J2854" s="24" t="str">
        <f aca="false">IF(A2854="","",DATE(YEAR(A2854),MONTH(A2854),1))</f>
        <v/>
      </c>
      <c r="K2854" s="23" t="str">
        <f aca="false">IF(A2854="","",IF(G2854&lt;&gt;"",G2854,IFERROR(INDEX(Accounts!$D$2:$D$40,MATCH(B2854,Accounts!$A$2:$A$40,0)),"Household")))</f>
        <v/>
      </c>
      <c r="L2854" s="25" t="str">
        <f aca="false">IF(F2854="","",SUMIFS($D$2:$D$3001,$F$2:$F$3001,F2854))</f>
        <v/>
      </c>
      <c r="M2854" s="23" t="str">
        <f aca="false">IF(A2854="","",IF(E2854="","Uncategorized",IF(I2854="Unknown","Unknown category",IF(AND(I2854="Transfer",F2854=""),"Transfer needs ID",IF(AND(F2854&lt;&gt;"",ABS(N(L2854))&gt;0.009),"Unmatched transfer",IF(AND(LEFT(E2854,6)="Rental",K2854="Household"),"Rental row needs property",""))))))</f>
        <v/>
      </c>
    </row>
    <row r="2855" customFormat="false" ht="15" hidden="false" customHeight="false" outlineLevel="0" collapsed="false">
      <c r="A2855" s="21"/>
      <c r="D2855" s="22"/>
      <c r="I2855" s="23" t="str">
        <f aca="false">IF(E2855="","",IFERROR(INDEX(Categories!$A$2:$A$200,MATCH(E2855,Categories!$B$2:$B$200,0)),"Unknown"))</f>
        <v/>
      </c>
      <c r="J2855" s="24" t="str">
        <f aca="false">IF(A2855="","",DATE(YEAR(A2855),MONTH(A2855),1))</f>
        <v/>
      </c>
      <c r="K2855" s="23" t="str">
        <f aca="false">IF(A2855="","",IF(G2855&lt;&gt;"",G2855,IFERROR(INDEX(Accounts!$D$2:$D$40,MATCH(B2855,Accounts!$A$2:$A$40,0)),"Household")))</f>
        <v/>
      </c>
      <c r="L2855" s="25" t="str">
        <f aca="false">IF(F2855="","",SUMIFS($D$2:$D$3001,$F$2:$F$3001,F2855))</f>
        <v/>
      </c>
      <c r="M2855" s="23" t="str">
        <f aca="false">IF(A2855="","",IF(E2855="","Uncategorized",IF(I2855="Unknown","Unknown category",IF(AND(I2855="Transfer",F2855=""),"Transfer needs ID",IF(AND(F2855&lt;&gt;"",ABS(N(L2855))&gt;0.009),"Unmatched transfer",IF(AND(LEFT(E2855,6)="Rental",K2855="Household"),"Rental row needs property",""))))))</f>
        <v/>
      </c>
    </row>
    <row r="2856" customFormat="false" ht="15" hidden="false" customHeight="false" outlineLevel="0" collapsed="false">
      <c r="A2856" s="21"/>
      <c r="D2856" s="22"/>
      <c r="I2856" s="23" t="str">
        <f aca="false">IF(E2856="","",IFERROR(INDEX(Categories!$A$2:$A$200,MATCH(E2856,Categories!$B$2:$B$200,0)),"Unknown"))</f>
        <v/>
      </c>
      <c r="J2856" s="24" t="str">
        <f aca="false">IF(A2856="","",DATE(YEAR(A2856),MONTH(A2856),1))</f>
        <v/>
      </c>
      <c r="K2856" s="23" t="str">
        <f aca="false">IF(A2856="","",IF(G2856&lt;&gt;"",G2856,IFERROR(INDEX(Accounts!$D$2:$D$40,MATCH(B2856,Accounts!$A$2:$A$40,0)),"Household")))</f>
        <v/>
      </c>
      <c r="L2856" s="25" t="str">
        <f aca="false">IF(F2856="","",SUMIFS($D$2:$D$3001,$F$2:$F$3001,F2856))</f>
        <v/>
      </c>
      <c r="M2856" s="23" t="str">
        <f aca="false">IF(A2856="","",IF(E2856="","Uncategorized",IF(I2856="Unknown","Unknown category",IF(AND(I2856="Transfer",F2856=""),"Transfer needs ID",IF(AND(F2856&lt;&gt;"",ABS(N(L2856))&gt;0.009),"Unmatched transfer",IF(AND(LEFT(E2856,6)="Rental",K2856="Household"),"Rental row needs property",""))))))</f>
        <v/>
      </c>
    </row>
    <row r="2857" customFormat="false" ht="15" hidden="false" customHeight="false" outlineLevel="0" collapsed="false">
      <c r="A2857" s="21"/>
      <c r="D2857" s="22"/>
      <c r="I2857" s="23" t="str">
        <f aca="false">IF(E2857="","",IFERROR(INDEX(Categories!$A$2:$A$200,MATCH(E2857,Categories!$B$2:$B$200,0)),"Unknown"))</f>
        <v/>
      </c>
      <c r="J2857" s="24" t="str">
        <f aca="false">IF(A2857="","",DATE(YEAR(A2857),MONTH(A2857),1))</f>
        <v/>
      </c>
      <c r="K2857" s="23" t="str">
        <f aca="false">IF(A2857="","",IF(G2857&lt;&gt;"",G2857,IFERROR(INDEX(Accounts!$D$2:$D$40,MATCH(B2857,Accounts!$A$2:$A$40,0)),"Household")))</f>
        <v/>
      </c>
      <c r="L2857" s="25" t="str">
        <f aca="false">IF(F2857="","",SUMIFS($D$2:$D$3001,$F$2:$F$3001,F2857))</f>
        <v/>
      </c>
      <c r="M2857" s="23" t="str">
        <f aca="false">IF(A2857="","",IF(E2857="","Uncategorized",IF(I2857="Unknown","Unknown category",IF(AND(I2857="Transfer",F2857=""),"Transfer needs ID",IF(AND(F2857&lt;&gt;"",ABS(N(L2857))&gt;0.009),"Unmatched transfer",IF(AND(LEFT(E2857,6)="Rental",K2857="Household"),"Rental row needs property",""))))))</f>
        <v/>
      </c>
    </row>
    <row r="2858" customFormat="false" ht="15" hidden="false" customHeight="false" outlineLevel="0" collapsed="false">
      <c r="A2858" s="21"/>
      <c r="D2858" s="22"/>
      <c r="I2858" s="23" t="str">
        <f aca="false">IF(E2858="","",IFERROR(INDEX(Categories!$A$2:$A$200,MATCH(E2858,Categories!$B$2:$B$200,0)),"Unknown"))</f>
        <v/>
      </c>
      <c r="J2858" s="24" t="str">
        <f aca="false">IF(A2858="","",DATE(YEAR(A2858),MONTH(A2858),1))</f>
        <v/>
      </c>
      <c r="K2858" s="23" t="str">
        <f aca="false">IF(A2858="","",IF(G2858&lt;&gt;"",G2858,IFERROR(INDEX(Accounts!$D$2:$D$40,MATCH(B2858,Accounts!$A$2:$A$40,0)),"Household")))</f>
        <v/>
      </c>
      <c r="L2858" s="25" t="str">
        <f aca="false">IF(F2858="","",SUMIFS($D$2:$D$3001,$F$2:$F$3001,F2858))</f>
        <v/>
      </c>
      <c r="M2858" s="23" t="str">
        <f aca="false">IF(A2858="","",IF(E2858="","Uncategorized",IF(I2858="Unknown","Unknown category",IF(AND(I2858="Transfer",F2858=""),"Transfer needs ID",IF(AND(F2858&lt;&gt;"",ABS(N(L2858))&gt;0.009),"Unmatched transfer",IF(AND(LEFT(E2858,6)="Rental",K2858="Household"),"Rental row needs property",""))))))</f>
        <v/>
      </c>
    </row>
    <row r="2859" customFormat="false" ht="15" hidden="false" customHeight="false" outlineLevel="0" collapsed="false">
      <c r="A2859" s="21"/>
      <c r="D2859" s="22"/>
      <c r="I2859" s="23" t="str">
        <f aca="false">IF(E2859="","",IFERROR(INDEX(Categories!$A$2:$A$200,MATCH(E2859,Categories!$B$2:$B$200,0)),"Unknown"))</f>
        <v/>
      </c>
      <c r="J2859" s="24" t="str">
        <f aca="false">IF(A2859="","",DATE(YEAR(A2859),MONTH(A2859),1))</f>
        <v/>
      </c>
      <c r="K2859" s="23" t="str">
        <f aca="false">IF(A2859="","",IF(G2859&lt;&gt;"",G2859,IFERROR(INDEX(Accounts!$D$2:$D$40,MATCH(B2859,Accounts!$A$2:$A$40,0)),"Household")))</f>
        <v/>
      </c>
      <c r="L2859" s="25" t="str">
        <f aca="false">IF(F2859="","",SUMIFS($D$2:$D$3001,$F$2:$F$3001,F2859))</f>
        <v/>
      </c>
      <c r="M2859" s="23" t="str">
        <f aca="false">IF(A2859="","",IF(E2859="","Uncategorized",IF(I2859="Unknown","Unknown category",IF(AND(I2859="Transfer",F2859=""),"Transfer needs ID",IF(AND(F2859&lt;&gt;"",ABS(N(L2859))&gt;0.009),"Unmatched transfer",IF(AND(LEFT(E2859,6)="Rental",K2859="Household"),"Rental row needs property",""))))))</f>
        <v/>
      </c>
    </row>
    <row r="2860" customFormat="false" ht="15" hidden="false" customHeight="false" outlineLevel="0" collapsed="false">
      <c r="A2860" s="21"/>
      <c r="D2860" s="22"/>
      <c r="I2860" s="23" t="str">
        <f aca="false">IF(E2860="","",IFERROR(INDEX(Categories!$A$2:$A$200,MATCH(E2860,Categories!$B$2:$B$200,0)),"Unknown"))</f>
        <v/>
      </c>
      <c r="J2860" s="24" t="str">
        <f aca="false">IF(A2860="","",DATE(YEAR(A2860),MONTH(A2860),1))</f>
        <v/>
      </c>
      <c r="K2860" s="23" t="str">
        <f aca="false">IF(A2860="","",IF(G2860&lt;&gt;"",G2860,IFERROR(INDEX(Accounts!$D$2:$D$40,MATCH(B2860,Accounts!$A$2:$A$40,0)),"Household")))</f>
        <v/>
      </c>
      <c r="L2860" s="25" t="str">
        <f aca="false">IF(F2860="","",SUMIFS($D$2:$D$3001,$F$2:$F$3001,F2860))</f>
        <v/>
      </c>
      <c r="M2860" s="23" t="str">
        <f aca="false">IF(A2860="","",IF(E2860="","Uncategorized",IF(I2860="Unknown","Unknown category",IF(AND(I2860="Transfer",F2860=""),"Transfer needs ID",IF(AND(F2860&lt;&gt;"",ABS(N(L2860))&gt;0.009),"Unmatched transfer",IF(AND(LEFT(E2860,6)="Rental",K2860="Household"),"Rental row needs property",""))))))</f>
        <v/>
      </c>
    </row>
    <row r="2861" customFormat="false" ht="15" hidden="false" customHeight="false" outlineLevel="0" collapsed="false">
      <c r="A2861" s="21"/>
      <c r="D2861" s="22"/>
      <c r="I2861" s="23" t="str">
        <f aca="false">IF(E2861="","",IFERROR(INDEX(Categories!$A$2:$A$200,MATCH(E2861,Categories!$B$2:$B$200,0)),"Unknown"))</f>
        <v/>
      </c>
      <c r="J2861" s="24" t="str">
        <f aca="false">IF(A2861="","",DATE(YEAR(A2861),MONTH(A2861),1))</f>
        <v/>
      </c>
      <c r="K2861" s="23" t="str">
        <f aca="false">IF(A2861="","",IF(G2861&lt;&gt;"",G2861,IFERROR(INDEX(Accounts!$D$2:$D$40,MATCH(B2861,Accounts!$A$2:$A$40,0)),"Household")))</f>
        <v/>
      </c>
      <c r="L2861" s="25" t="str">
        <f aca="false">IF(F2861="","",SUMIFS($D$2:$D$3001,$F$2:$F$3001,F2861))</f>
        <v/>
      </c>
      <c r="M2861" s="23" t="str">
        <f aca="false">IF(A2861="","",IF(E2861="","Uncategorized",IF(I2861="Unknown","Unknown category",IF(AND(I2861="Transfer",F2861=""),"Transfer needs ID",IF(AND(F2861&lt;&gt;"",ABS(N(L2861))&gt;0.009),"Unmatched transfer",IF(AND(LEFT(E2861,6)="Rental",K2861="Household"),"Rental row needs property",""))))))</f>
        <v/>
      </c>
    </row>
    <row r="2862" customFormat="false" ht="15" hidden="false" customHeight="false" outlineLevel="0" collapsed="false">
      <c r="A2862" s="21"/>
      <c r="D2862" s="22"/>
      <c r="I2862" s="23" t="str">
        <f aca="false">IF(E2862="","",IFERROR(INDEX(Categories!$A$2:$A$200,MATCH(E2862,Categories!$B$2:$B$200,0)),"Unknown"))</f>
        <v/>
      </c>
      <c r="J2862" s="24" t="str">
        <f aca="false">IF(A2862="","",DATE(YEAR(A2862),MONTH(A2862),1))</f>
        <v/>
      </c>
      <c r="K2862" s="23" t="str">
        <f aca="false">IF(A2862="","",IF(G2862&lt;&gt;"",G2862,IFERROR(INDEX(Accounts!$D$2:$D$40,MATCH(B2862,Accounts!$A$2:$A$40,0)),"Household")))</f>
        <v/>
      </c>
      <c r="L2862" s="25" t="str">
        <f aca="false">IF(F2862="","",SUMIFS($D$2:$D$3001,$F$2:$F$3001,F2862))</f>
        <v/>
      </c>
      <c r="M2862" s="23" t="str">
        <f aca="false">IF(A2862="","",IF(E2862="","Uncategorized",IF(I2862="Unknown","Unknown category",IF(AND(I2862="Transfer",F2862=""),"Transfer needs ID",IF(AND(F2862&lt;&gt;"",ABS(N(L2862))&gt;0.009),"Unmatched transfer",IF(AND(LEFT(E2862,6)="Rental",K2862="Household"),"Rental row needs property",""))))))</f>
        <v/>
      </c>
    </row>
    <row r="2863" customFormat="false" ht="15" hidden="false" customHeight="false" outlineLevel="0" collapsed="false">
      <c r="A2863" s="21"/>
      <c r="D2863" s="22"/>
      <c r="I2863" s="23" t="str">
        <f aca="false">IF(E2863="","",IFERROR(INDEX(Categories!$A$2:$A$200,MATCH(E2863,Categories!$B$2:$B$200,0)),"Unknown"))</f>
        <v/>
      </c>
      <c r="J2863" s="24" t="str">
        <f aca="false">IF(A2863="","",DATE(YEAR(A2863),MONTH(A2863),1))</f>
        <v/>
      </c>
      <c r="K2863" s="23" t="str">
        <f aca="false">IF(A2863="","",IF(G2863&lt;&gt;"",G2863,IFERROR(INDEX(Accounts!$D$2:$D$40,MATCH(B2863,Accounts!$A$2:$A$40,0)),"Household")))</f>
        <v/>
      </c>
      <c r="L2863" s="25" t="str">
        <f aca="false">IF(F2863="","",SUMIFS($D$2:$D$3001,$F$2:$F$3001,F2863))</f>
        <v/>
      </c>
      <c r="M2863" s="23" t="str">
        <f aca="false">IF(A2863="","",IF(E2863="","Uncategorized",IF(I2863="Unknown","Unknown category",IF(AND(I2863="Transfer",F2863=""),"Transfer needs ID",IF(AND(F2863&lt;&gt;"",ABS(N(L2863))&gt;0.009),"Unmatched transfer",IF(AND(LEFT(E2863,6)="Rental",K2863="Household"),"Rental row needs property",""))))))</f>
        <v/>
      </c>
    </row>
    <row r="2864" customFormat="false" ht="15" hidden="false" customHeight="false" outlineLevel="0" collapsed="false">
      <c r="A2864" s="21"/>
      <c r="D2864" s="22"/>
      <c r="I2864" s="23" t="str">
        <f aca="false">IF(E2864="","",IFERROR(INDEX(Categories!$A$2:$A$200,MATCH(E2864,Categories!$B$2:$B$200,0)),"Unknown"))</f>
        <v/>
      </c>
      <c r="J2864" s="24" t="str">
        <f aca="false">IF(A2864="","",DATE(YEAR(A2864),MONTH(A2864),1))</f>
        <v/>
      </c>
      <c r="K2864" s="23" t="str">
        <f aca="false">IF(A2864="","",IF(G2864&lt;&gt;"",G2864,IFERROR(INDEX(Accounts!$D$2:$D$40,MATCH(B2864,Accounts!$A$2:$A$40,0)),"Household")))</f>
        <v/>
      </c>
      <c r="L2864" s="25" t="str">
        <f aca="false">IF(F2864="","",SUMIFS($D$2:$D$3001,$F$2:$F$3001,F2864))</f>
        <v/>
      </c>
      <c r="M2864" s="23" t="str">
        <f aca="false">IF(A2864="","",IF(E2864="","Uncategorized",IF(I2864="Unknown","Unknown category",IF(AND(I2864="Transfer",F2864=""),"Transfer needs ID",IF(AND(F2864&lt;&gt;"",ABS(N(L2864))&gt;0.009),"Unmatched transfer",IF(AND(LEFT(E2864,6)="Rental",K2864="Household"),"Rental row needs property",""))))))</f>
        <v/>
      </c>
    </row>
    <row r="2865" customFormat="false" ht="15" hidden="false" customHeight="false" outlineLevel="0" collapsed="false">
      <c r="A2865" s="21"/>
      <c r="D2865" s="22"/>
      <c r="I2865" s="23" t="str">
        <f aca="false">IF(E2865="","",IFERROR(INDEX(Categories!$A$2:$A$200,MATCH(E2865,Categories!$B$2:$B$200,0)),"Unknown"))</f>
        <v/>
      </c>
      <c r="J2865" s="24" t="str">
        <f aca="false">IF(A2865="","",DATE(YEAR(A2865),MONTH(A2865),1))</f>
        <v/>
      </c>
      <c r="K2865" s="23" t="str">
        <f aca="false">IF(A2865="","",IF(G2865&lt;&gt;"",G2865,IFERROR(INDEX(Accounts!$D$2:$D$40,MATCH(B2865,Accounts!$A$2:$A$40,0)),"Household")))</f>
        <v/>
      </c>
      <c r="L2865" s="25" t="str">
        <f aca="false">IF(F2865="","",SUMIFS($D$2:$D$3001,$F$2:$F$3001,F2865))</f>
        <v/>
      </c>
      <c r="M2865" s="23" t="str">
        <f aca="false">IF(A2865="","",IF(E2865="","Uncategorized",IF(I2865="Unknown","Unknown category",IF(AND(I2865="Transfer",F2865=""),"Transfer needs ID",IF(AND(F2865&lt;&gt;"",ABS(N(L2865))&gt;0.009),"Unmatched transfer",IF(AND(LEFT(E2865,6)="Rental",K2865="Household"),"Rental row needs property",""))))))</f>
        <v/>
      </c>
    </row>
    <row r="2866" customFormat="false" ht="15" hidden="false" customHeight="false" outlineLevel="0" collapsed="false">
      <c r="A2866" s="21"/>
      <c r="D2866" s="22"/>
      <c r="I2866" s="23" t="str">
        <f aca="false">IF(E2866="","",IFERROR(INDEX(Categories!$A$2:$A$200,MATCH(E2866,Categories!$B$2:$B$200,0)),"Unknown"))</f>
        <v/>
      </c>
      <c r="J2866" s="24" t="str">
        <f aca="false">IF(A2866="","",DATE(YEAR(A2866),MONTH(A2866),1))</f>
        <v/>
      </c>
      <c r="K2866" s="23" t="str">
        <f aca="false">IF(A2866="","",IF(G2866&lt;&gt;"",G2866,IFERROR(INDEX(Accounts!$D$2:$D$40,MATCH(B2866,Accounts!$A$2:$A$40,0)),"Household")))</f>
        <v/>
      </c>
      <c r="L2866" s="25" t="str">
        <f aca="false">IF(F2866="","",SUMIFS($D$2:$D$3001,$F$2:$F$3001,F2866))</f>
        <v/>
      </c>
      <c r="M2866" s="23" t="str">
        <f aca="false">IF(A2866="","",IF(E2866="","Uncategorized",IF(I2866="Unknown","Unknown category",IF(AND(I2866="Transfer",F2866=""),"Transfer needs ID",IF(AND(F2866&lt;&gt;"",ABS(N(L2866))&gt;0.009),"Unmatched transfer",IF(AND(LEFT(E2866,6)="Rental",K2866="Household"),"Rental row needs property",""))))))</f>
        <v/>
      </c>
    </row>
    <row r="2867" customFormat="false" ht="15" hidden="false" customHeight="false" outlineLevel="0" collapsed="false">
      <c r="A2867" s="21"/>
      <c r="D2867" s="22"/>
      <c r="I2867" s="23" t="str">
        <f aca="false">IF(E2867="","",IFERROR(INDEX(Categories!$A$2:$A$200,MATCH(E2867,Categories!$B$2:$B$200,0)),"Unknown"))</f>
        <v/>
      </c>
      <c r="J2867" s="24" t="str">
        <f aca="false">IF(A2867="","",DATE(YEAR(A2867),MONTH(A2867),1))</f>
        <v/>
      </c>
      <c r="K2867" s="23" t="str">
        <f aca="false">IF(A2867="","",IF(G2867&lt;&gt;"",G2867,IFERROR(INDEX(Accounts!$D$2:$D$40,MATCH(B2867,Accounts!$A$2:$A$40,0)),"Household")))</f>
        <v/>
      </c>
      <c r="L2867" s="25" t="str">
        <f aca="false">IF(F2867="","",SUMIFS($D$2:$D$3001,$F$2:$F$3001,F2867))</f>
        <v/>
      </c>
      <c r="M2867" s="23" t="str">
        <f aca="false">IF(A2867="","",IF(E2867="","Uncategorized",IF(I2867="Unknown","Unknown category",IF(AND(I2867="Transfer",F2867=""),"Transfer needs ID",IF(AND(F2867&lt;&gt;"",ABS(N(L2867))&gt;0.009),"Unmatched transfer",IF(AND(LEFT(E2867,6)="Rental",K2867="Household"),"Rental row needs property",""))))))</f>
        <v/>
      </c>
    </row>
    <row r="2868" customFormat="false" ht="15" hidden="false" customHeight="false" outlineLevel="0" collapsed="false">
      <c r="A2868" s="21"/>
      <c r="D2868" s="22"/>
      <c r="I2868" s="23" t="str">
        <f aca="false">IF(E2868="","",IFERROR(INDEX(Categories!$A$2:$A$200,MATCH(E2868,Categories!$B$2:$B$200,0)),"Unknown"))</f>
        <v/>
      </c>
      <c r="J2868" s="24" t="str">
        <f aca="false">IF(A2868="","",DATE(YEAR(A2868),MONTH(A2868),1))</f>
        <v/>
      </c>
      <c r="K2868" s="23" t="str">
        <f aca="false">IF(A2868="","",IF(G2868&lt;&gt;"",G2868,IFERROR(INDEX(Accounts!$D$2:$D$40,MATCH(B2868,Accounts!$A$2:$A$40,0)),"Household")))</f>
        <v/>
      </c>
      <c r="L2868" s="25" t="str">
        <f aca="false">IF(F2868="","",SUMIFS($D$2:$D$3001,$F$2:$F$3001,F2868))</f>
        <v/>
      </c>
      <c r="M2868" s="23" t="str">
        <f aca="false">IF(A2868="","",IF(E2868="","Uncategorized",IF(I2868="Unknown","Unknown category",IF(AND(I2868="Transfer",F2868=""),"Transfer needs ID",IF(AND(F2868&lt;&gt;"",ABS(N(L2868))&gt;0.009),"Unmatched transfer",IF(AND(LEFT(E2868,6)="Rental",K2868="Household"),"Rental row needs property",""))))))</f>
        <v/>
      </c>
    </row>
    <row r="2869" customFormat="false" ht="15" hidden="false" customHeight="false" outlineLevel="0" collapsed="false">
      <c r="A2869" s="21"/>
      <c r="D2869" s="22"/>
      <c r="I2869" s="23" t="str">
        <f aca="false">IF(E2869="","",IFERROR(INDEX(Categories!$A$2:$A$200,MATCH(E2869,Categories!$B$2:$B$200,0)),"Unknown"))</f>
        <v/>
      </c>
      <c r="J2869" s="24" t="str">
        <f aca="false">IF(A2869="","",DATE(YEAR(A2869),MONTH(A2869),1))</f>
        <v/>
      </c>
      <c r="K2869" s="23" t="str">
        <f aca="false">IF(A2869="","",IF(G2869&lt;&gt;"",G2869,IFERROR(INDEX(Accounts!$D$2:$D$40,MATCH(B2869,Accounts!$A$2:$A$40,0)),"Household")))</f>
        <v/>
      </c>
      <c r="L2869" s="25" t="str">
        <f aca="false">IF(F2869="","",SUMIFS($D$2:$D$3001,$F$2:$F$3001,F2869))</f>
        <v/>
      </c>
      <c r="M2869" s="23" t="str">
        <f aca="false">IF(A2869="","",IF(E2869="","Uncategorized",IF(I2869="Unknown","Unknown category",IF(AND(I2869="Transfer",F2869=""),"Transfer needs ID",IF(AND(F2869&lt;&gt;"",ABS(N(L2869))&gt;0.009),"Unmatched transfer",IF(AND(LEFT(E2869,6)="Rental",K2869="Household"),"Rental row needs property",""))))))</f>
        <v/>
      </c>
    </row>
    <row r="2870" customFormat="false" ht="15" hidden="false" customHeight="false" outlineLevel="0" collapsed="false">
      <c r="A2870" s="21"/>
      <c r="D2870" s="22"/>
      <c r="I2870" s="23" t="str">
        <f aca="false">IF(E2870="","",IFERROR(INDEX(Categories!$A$2:$A$200,MATCH(E2870,Categories!$B$2:$B$200,0)),"Unknown"))</f>
        <v/>
      </c>
      <c r="J2870" s="24" t="str">
        <f aca="false">IF(A2870="","",DATE(YEAR(A2870),MONTH(A2870),1))</f>
        <v/>
      </c>
      <c r="K2870" s="23" t="str">
        <f aca="false">IF(A2870="","",IF(G2870&lt;&gt;"",G2870,IFERROR(INDEX(Accounts!$D$2:$D$40,MATCH(B2870,Accounts!$A$2:$A$40,0)),"Household")))</f>
        <v/>
      </c>
      <c r="L2870" s="25" t="str">
        <f aca="false">IF(F2870="","",SUMIFS($D$2:$D$3001,$F$2:$F$3001,F2870))</f>
        <v/>
      </c>
      <c r="M2870" s="23" t="str">
        <f aca="false">IF(A2870="","",IF(E2870="","Uncategorized",IF(I2870="Unknown","Unknown category",IF(AND(I2870="Transfer",F2870=""),"Transfer needs ID",IF(AND(F2870&lt;&gt;"",ABS(N(L2870))&gt;0.009),"Unmatched transfer",IF(AND(LEFT(E2870,6)="Rental",K2870="Household"),"Rental row needs property",""))))))</f>
        <v/>
      </c>
    </row>
    <row r="2871" customFormat="false" ht="15" hidden="false" customHeight="false" outlineLevel="0" collapsed="false">
      <c r="A2871" s="21"/>
      <c r="D2871" s="22"/>
      <c r="I2871" s="23" t="str">
        <f aca="false">IF(E2871="","",IFERROR(INDEX(Categories!$A$2:$A$200,MATCH(E2871,Categories!$B$2:$B$200,0)),"Unknown"))</f>
        <v/>
      </c>
      <c r="J2871" s="24" t="str">
        <f aca="false">IF(A2871="","",DATE(YEAR(A2871),MONTH(A2871),1))</f>
        <v/>
      </c>
      <c r="K2871" s="23" t="str">
        <f aca="false">IF(A2871="","",IF(G2871&lt;&gt;"",G2871,IFERROR(INDEX(Accounts!$D$2:$D$40,MATCH(B2871,Accounts!$A$2:$A$40,0)),"Household")))</f>
        <v/>
      </c>
      <c r="L2871" s="25" t="str">
        <f aca="false">IF(F2871="","",SUMIFS($D$2:$D$3001,$F$2:$F$3001,F2871))</f>
        <v/>
      </c>
      <c r="M2871" s="23" t="str">
        <f aca="false">IF(A2871="","",IF(E2871="","Uncategorized",IF(I2871="Unknown","Unknown category",IF(AND(I2871="Transfer",F2871=""),"Transfer needs ID",IF(AND(F2871&lt;&gt;"",ABS(N(L2871))&gt;0.009),"Unmatched transfer",IF(AND(LEFT(E2871,6)="Rental",K2871="Household"),"Rental row needs property",""))))))</f>
        <v/>
      </c>
    </row>
    <row r="2872" customFormat="false" ht="15" hidden="false" customHeight="false" outlineLevel="0" collapsed="false">
      <c r="A2872" s="21"/>
      <c r="D2872" s="22"/>
      <c r="I2872" s="23" t="str">
        <f aca="false">IF(E2872="","",IFERROR(INDEX(Categories!$A$2:$A$200,MATCH(E2872,Categories!$B$2:$B$200,0)),"Unknown"))</f>
        <v/>
      </c>
      <c r="J2872" s="24" t="str">
        <f aca="false">IF(A2872="","",DATE(YEAR(A2872),MONTH(A2872),1))</f>
        <v/>
      </c>
      <c r="K2872" s="23" t="str">
        <f aca="false">IF(A2872="","",IF(G2872&lt;&gt;"",G2872,IFERROR(INDEX(Accounts!$D$2:$D$40,MATCH(B2872,Accounts!$A$2:$A$40,0)),"Household")))</f>
        <v/>
      </c>
      <c r="L2872" s="25" t="str">
        <f aca="false">IF(F2872="","",SUMIFS($D$2:$D$3001,$F$2:$F$3001,F2872))</f>
        <v/>
      </c>
      <c r="M2872" s="23" t="str">
        <f aca="false">IF(A2872="","",IF(E2872="","Uncategorized",IF(I2872="Unknown","Unknown category",IF(AND(I2872="Transfer",F2872=""),"Transfer needs ID",IF(AND(F2872&lt;&gt;"",ABS(N(L2872))&gt;0.009),"Unmatched transfer",IF(AND(LEFT(E2872,6)="Rental",K2872="Household"),"Rental row needs property",""))))))</f>
        <v/>
      </c>
    </row>
    <row r="2873" customFormat="false" ht="15" hidden="false" customHeight="false" outlineLevel="0" collapsed="false">
      <c r="A2873" s="21"/>
      <c r="D2873" s="22"/>
      <c r="I2873" s="23" t="str">
        <f aca="false">IF(E2873="","",IFERROR(INDEX(Categories!$A$2:$A$200,MATCH(E2873,Categories!$B$2:$B$200,0)),"Unknown"))</f>
        <v/>
      </c>
      <c r="J2873" s="24" t="str">
        <f aca="false">IF(A2873="","",DATE(YEAR(A2873),MONTH(A2873),1))</f>
        <v/>
      </c>
      <c r="K2873" s="23" t="str">
        <f aca="false">IF(A2873="","",IF(G2873&lt;&gt;"",G2873,IFERROR(INDEX(Accounts!$D$2:$D$40,MATCH(B2873,Accounts!$A$2:$A$40,0)),"Household")))</f>
        <v/>
      </c>
      <c r="L2873" s="25" t="str">
        <f aca="false">IF(F2873="","",SUMIFS($D$2:$D$3001,$F$2:$F$3001,F2873))</f>
        <v/>
      </c>
      <c r="M2873" s="23" t="str">
        <f aca="false">IF(A2873="","",IF(E2873="","Uncategorized",IF(I2873="Unknown","Unknown category",IF(AND(I2873="Transfer",F2873=""),"Transfer needs ID",IF(AND(F2873&lt;&gt;"",ABS(N(L2873))&gt;0.009),"Unmatched transfer",IF(AND(LEFT(E2873,6)="Rental",K2873="Household"),"Rental row needs property",""))))))</f>
        <v/>
      </c>
    </row>
    <row r="2874" customFormat="false" ht="15" hidden="false" customHeight="false" outlineLevel="0" collapsed="false">
      <c r="A2874" s="21"/>
      <c r="D2874" s="22"/>
      <c r="I2874" s="23" t="str">
        <f aca="false">IF(E2874="","",IFERROR(INDEX(Categories!$A$2:$A$200,MATCH(E2874,Categories!$B$2:$B$200,0)),"Unknown"))</f>
        <v/>
      </c>
      <c r="J2874" s="24" t="str">
        <f aca="false">IF(A2874="","",DATE(YEAR(A2874),MONTH(A2874),1))</f>
        <v/>
      </c>
      <c r="K2874" s="23" t="str">
        <f aca="false">IF(A2874="","",IF(G2874&lt;&gt;"",G2874,IFERROR(INDEX(Accounts!$D$2:$D$40,MATCH(B2874,Accounts!$A$2:$A$40,0)),"Household")))</f>
        <v/>
      </c>
      <c r="L2874" s="25" t="str">
        <f aca="false">IF(F2874="","",SUMIFS($D$2:$D$3001,$F$2:$F$3001,F2874))</f>
        <v/>
      </c>
      <c r="M2874" s="23" t="str">
        <f aca="false">IF(A2874="","",IF(E2874="","Uncategorized",IF(I2874="Unknown","Unknown category",IF(AND(I2874="Transfer",F2874=""),"Transfer needs ID",IF(AND(F2874&lt;&gt;"",ABS(N(L2874))&gt;0.009),"Unmatched transfer",IF(AND(LEFT(E2874,6)="Rental",K2874="Household"),"Rental row needs property",""))))))</f>
        <v/>
      </c>
    </row>
    <row r="2875" customFormat="false" ht="15" hidden="false" customHeight="false" outlineLevel="0" collapsed="false">
      <c r="A2875" s="21"/>
      <c r="D2875" s="22"/>
      <c r="I2875" s="23" t="str">
        <f aca="false">IF(E2875="","",IFERROR(INDEX(Categories!$A$2:$A$200,MATCH(E2875,Categories!$B$2:$B$200,0)),"Unknown"))</f>
        <v/>
      </c>
      <c r="J2875" s="24" t="str">
        <f aca="false">IF(A2875="","",DATE(YEAR(A2875),MONTH(A2875),1))</f>
        <v/>
      </c>
      <c r="K2875" s="23" t="str">
        <f aca="false">IF(A2875="","",IF(G2875&lt;&gt;"",G2875,IFERROR(INDEX(Accounts!$D$2:$D$40,MATCH(B2875,Accounts!$A$2:$A$40,0)),"Household")))</f>
        <v/>
      </c>
      <c r="L2875" s="25" t="str">
        <f aca="false">IF(F2875="","",SUMIFS($D$2:$D$3001,$F$2:$F$3001,F2875))</f>
        <v/>
      </c>
      <c r="M2875" s="23" t="str">
        <f aca="false">IF(A2875="","",IF(E2875="","Uncategorized",IF(I2875="Unknown","Unknown category",IF(AND(I2875="Transfer",F2875=""),"Transfer needs ID",IF(AND(F2875&lt;&gt;"",ABS(N(L2875))&gt;0.009),"Unmatched transfer",IF(AND(LEFT(E2875,6)="Rental",K2875="Household"),"Rental row needs property",""))))))</f>
        <v/>
      </c>
    </row>
    <row r="2876" customFormat="false" ht="15" hidden="false" customHeight="false" outlineLevel="0" collapsed="false">
      <c r="A2876" s="21"/>
      <c r="D2876" s="22"/>
      <c r="I2876" s="23" t="str">
        <f aca="false">IF(E2876="","",IFERROR(INDEX(Categories!$A$2:$A$200,MATCH(E2876,Categories!$B$2:$B$200,0)),"Unknown"))</f>
        <v/>
      </c>
      <c r="J2876" s="24" t="str">
        <f aca="false">IF(A2876="","",DATE(YEAR(A2876),MONTH(A2876),1))</f>
        <v/>
      </c>
      <c r="K2876" s="23" t="str">
        <f aca="false">IF(A2876="","",IF(G2876&lt;&gt;"",G2876,IFERROR(INDEX(Accounts!$D$2:$D$40,MATCH(B2876,Accounts!$A$2:$A$40,0)),"Household")))</f>
        <v/>
      </c>
      <c r="L2876" s="25" t="str">
        <f aca="false">IF(F2876="","",SUMIFS($D$2:$D$3001,$F$2:$F$3001,F2876))</f>
        <v/>
      </c>
      <c r="M2876" s="23" t="str">
        <f aca="false">IF(A2876="","",IF(E2876="","Uncategorized",IF(I2876="Unknown","Unknown category",IF(AND(I2876="Transfer",F2876=""),"Transfer needs ID",IF(AND(F2876&lt;&gt;"",ABS(N(L2876))&gt;0.009),"Unmatched transfer",IF(AND(LEFT(E2876,6)="Rental",K2876="Household"),"Rental row needs property",""))))))</f>
        <v/>
      </c>
    </row>
    <row r="2877" customFormat="false" ht="15" hidden="false" customHeight="false" outlineLevel="0" collapsed="false">
      <c r="A2877" s="21"/>
      <c r="D2877" s="22"/>
      <c r="I2877" s="23" t="str">
        <f aca="false">IF(E2877="","",IFERROR(INDEX(Categories!$A$2:$A$200,MATCH(E2877,Categories!$B$2:$B$200,0)),"Unknown"))</f>
        <v/>
      </c>
      <c r="J2877" s="24" t="str">
        <f aca="false">IF(A2877="","",DATE(YEAR(A2877),MONTH(A2877),1))</f>
        <v/>
      </c>
      <c r="K2877" s="23" t="str">
        <f aca="false">IF(A2877="","",IF(G2877&lt;&gt;"",G2877,IFERROR(INDEX(Accounts!$D$2:$D$40,MATCH(B2877,Accounts!$A$2:$A$40,0)),"Household")))</f>
        <v/>
      </c>
      <c r="L2877" s="25" t="str">
        <f aca="false">IF(F2877="","",SUMIFS($D$2:$D$3001,$F$2:$F$3001,F2877))</f>
        <v/>
      </c>
      <c r="M2877" s="23" t="str">
        <f aca="false">IF(A2877="","",IF(E2877="","Uncategorized",IF(I2877="Unknown","Unknown category",IF(AND(I2877="Transfer",F2877=""),"Transfer needs ID",IF(AND(F2877&lt;&gt;"",ABS(N(L2877))&gt;0.009),"Unmatched transfer",IF(AND(LEFT(E2877,6)="Rental",K2877="Household"),"Rental row needs property",""))))))</f>
        <v/>
      </c>
    </row>
    <row r="2878" customFormat="false" ht="15" hidden="false" customHeight="false" outlineLevel="0" collapsed="false">
      <c r="A2878" s="21"/>
      <c r="D2878" s="22"/>
      <c r="I2878" s="23" t="str">
        <f aca="false">IF(E2878="","",IFERROR(INDEX(Categories!$A$2:$A$200,MATCH(E2878,Categories!$B$2:$B$200,0)),"Unknown"))</f>
        <v/>
      </c>
      <c r="J2878" s="24" t="str">
        <f aca="false">IF(A2878="","",DATE(YEAR(A2878),MONTH(A2878),1))</f>
        <v/>
      </c>
      <c r="K2878" s="23" t="str">
        <f aca="false">IF(A2878="","",IF(G2878&lt;&gt;"",G2878,IFERROR(INDEX(Accounts!$D$2:$D$40,MATCH(B2878,Accounts!$A$2:$A$40,0)),"Household")))</f>
        <v/>
      </c>
      <c r="L2878" s="25" t="str">
        <f aca="false">IF(F2878="","",SUMIFS($D$2:$D$3001,$F$2:$F$3001,F2878))</f>
        <v/>
      </c>
      <c r="M2878" s="23" t="str">
        <f aca="false">IF(A2878="","",IF(E2878="","Uncategorized",IF(I2878="Unknown","Unknown category",IF(AND(I2878="Transfer",F2878=""),"Transfer needs ID",IF(AND(F2878&lt;&gt;"",ABS(N(L2878))&gt;0.009),"Unmatched transfer",IF(AND(LEFT(E2878,6)="Rental",K2878="Household"),"Rental row needs property",""))))))</f>
        <v/>
      </c>
    </row>
    <row r="2879" customFormat="false" ht="15" hidden="false" customHeight="false" outlineLevel="0" collapsed="false">
      <c r="A2879" s="21"/>
      <c r="D2879" s="22"/>
      <c r="I2879" s="23" t="str">
        <f aca="false">IF(E2879="","",IFERROR(INDEX(Categories!$A$2:$A$200,MATCH(E2879,Categories!$B$2:$B$200,0)),"Unknown"))</f>
        <v/>
      </c>
      <c r="J2879" s="24" t="str">
        <f aca="false">IF(A2879="","",DATE(YEAR(A2879),MONTH(A2879),1))</f>
        <v/>
      </c>
      <c r="K2879" s="23" t="str">
        <f aca="false">IF(A2879="","",IF(G2879&lt;&gt;"",G2879,IFERROR(INDEX(Accounts!$D$2:$D$40,MATCH(B2879,Accounts!$A$2:$A$40,0)),"Household")))</f>
        <v/>
      </c>
      <c r="L2879" s="25" t="str">
        <f aca="false">IF(F2879="","",SUMIFS($D$2:$D$3001,$F$2:$F$3001,F2879))</f>
        <v/>
      </c>
      <c r="M2879" s="23" t="str">
        <f aca="false">IF(A2879="","",IF(E2879="","Uncategorized",IF(I2879="Unknown","Unknown category",IF(AND(I2879="Transfer",F2879=""),"Transfer needs ID",IF(AND(F2879&lt;&gt;"",ABS(N(L2879))&gt;0.009),"Unmatched transfer",IF(AND(LEFT(E2879,6)="Rental",K2879="Household"),"Rental row needs property",""))))))</f>
        <v/>
      </c>
    </row>
    <row r="2880" customFormat="false" ht="15" hidden="false" customHeight="false" outlineLevel="0" collapsed="false">
      <c r="A2880" s="21"/>
      <c r="D2880" s="22"/>
      <c r="I2880" s="23" t="str">
        <f aca="false">IF(E2880="","",IFERROR(INDEX(Categories!$A$2:$A$200,MATCH(E2880,Categories!$B$2:$B$200,0)),"Unknown"))</f>
        <v/>
      </c>
      <c r="J2880" s="24" t="str">
        <f aca="false">IF(A2880="","",DATE(YEAR(A2880),MONTH(A2880),1))</f>
        <v/>
      </c>
      <c r="K2880" s="23" t="str">
        <f aca="false">IF(A2880="","",IF(G2880&lt;&gt;"",G2880,IFERROR(INDEX(Accounts!$D$2:$D$40,MATCH(B2880,Accounts!$A$2:$A$40,0)),"Household")))</f>
        <v/>
      </c>
      <c r="L2880" s="25" t="str">
        <f aca="false">IF(F2880="","",SUMIFS($D$2:$D$3001,$F$2:$F$3001,F2880))</f>
        <v/>
      </c>
      <c r="M2880" s="23" t="str">
        <f aca="false">IF(A2880="","",IF(E2880="","Uncategorized",IF(I2880="Unknown","Unknown category",IF(AND(I2880="Transfer",F2880=""),"Transfer needs ID",IF(AND(F2880&lt;&gt;"",ABS(N(L2880))&gt;0.009),"Unmatched transfer",IF(AND(LEFT(E2880,6)="Rental",K2880="Household"),"Rental row needs property",""))))))</f>
        <v/>
      </c>
    </row>
    <row r="2881" customFormat="false" ht="15" hidden="false" customHeight="false" outlineLevel="0" collapsed="false">
      <c r="A2881" s="21"/>
      <c r="D2881" s="22"/>
      <c r="I2881" s="23" t="str">
        <f aca="false">IF(E2881="","",IFERROR(INDEX(Categories!$A$2:$A$200,MATCH(E2881,Categories!$B$2:$B$200,0)),"Unknown"))</f>
        <v/>
      </c>
      <c r="J2881" s="24" t="str">
        <f aca="false">IF(A2881="","",DATE(YEAR(A2881),MONTH(A2881),1))</f>
        <v/>
      </c>
      <c r="K2881" s="23" t="str">
        <f aca="false">IF(A2881="","",IF(G2881&lt;&gt;"",G2881,IFERROR(INDEX(Accounts!$D$2:$D$40,MATCH(B2881,Accounts!$A$2:$A$40,0)),"Household")))</f>
        <v/>
      </c>
      <c r="L2881" s="25" t="str">
        <f aca="false">IF(F2881="","",SUMIFS($D$2:$D$3001,$F$2:$F$3001,F2881))</f>
        <v/>
      </c>
      <c r="M2881" s="23" t="str">
        <f aca="false">IF(A2881="","",IF(E2881="","Uncategorized",IF(I2881="Unknown","Unknown category",IF(AND(I2881="Transfer",F2881=""),"Transfer needs ID",IF(AND(F2881&lt;&gt;"",ABS(N(L2881))&gt;0.009),"Unmatched transfer",IF(AND(LEFT(E2881,6)="Rental",K2881="Household"),"Rental row needs property",""))))))</f>
        <v/>
      </c>
    </row>
    <row r="2882" customFormat="false" ht="15" hidden="false" customHeight="false" outlineLevel="0" collapsed="false">
      <c r="A2882" s="21"/>
      <c r="D2882" s="22"/>
      <c r="I2882" s="23" t="str">
        <f aca="false">IF(E2882="","",IFERROR(INDEX(Categories!$A$2:$A$200,MATCH(E2882,Categories!$B$2:$B$200,0)),"Unknown"))</f>
        <v/>
      </c>
      <c r="J2882" s="24" t="str">
        <f aca="false">IF(A2882="","",DATE(YEAR(A2882),MONTH(A2882),1))</f>
        <v/>
      </c>
      <c r="K2882" s="23" t="str">
        <f aca="false">IF(A2882="","",IF(G2882&lt;&gt;"",G2882,IFERROR(INDEX(Accounts!$D$2:$D$40,MATCH(B2882,Accounts!$A$2:$A$40,0)),"Household")))</f>
        <v/>
      </c>
      <c r="L2882" s="25" t="str">
        <f aca="false">IF(F2882="","",SUMIFS($D$2:$D$3001,$F$2:$F$3001,F2882))</f>
        <v/>
      </c>
      <c r="M2882" s="23" t="str">
        <f aca="false">IF(A2882="","",IF(E2882="","Uncategorized",IF(I2882="Unknown","Unknown category",IF(AND(I2882="Transfer",F2882=""),"Transfer needs ID",IF(AND(F2882&lt;&gt;"",ABS(N(L2882))&gt;0.009),"Unmatched transfer",IF(AND(LEFT(E2882,6)="Rental",K2882="Household"),"Rental row needs property",""))))))</f>
        <v/>
      </c>
    </row>
    <row r="2883" customFormat="false" ht="15" hidden="false" customHeight="false" outlineLevel="0" collapsed="false">
      <c r="A2883" s="21"/>
      <c r="D2883" s="22"/>
      <c r="I2883" s="23" t="str">
        <f aca="false">IF(E2883="","",IFERROR(INDEX(Categories!$A$2:$A$200,MATCH(E2883,Categories!$B$2:$B$200,0)),"Unknown"))</f>
        <v/>
      </c>
      <c r="J2883" s="24" t="str">
        <f aca="false">IF(A2883="","",DATE(YEAR(A2883),MONTH(A2883),1))</f>
        <v/>
      </c>
      <c r="K2883" s="23" t="str">
        <f aca="false">IF(A2883="","",IF(G2883&lt;&gt;"",G2883,IFERROR(INDEX(Accounts!$D$2:$D$40,MATCH(B2883,Accounts!$A$2:$A$40,0)),"Household")))</f>
        <v/>
      </c>
      <c r="L2883" s="25" t="str">
        <f aca="false">IF(F2883="","",SUMIFS($D$2:$D$3001,$F$2:$F$3001,F2883))</f>
        <v/>
      </c>
      <c r="M2883" s="23" t="str">
        <f aca="false">IF(A2883="","",IF(E2883="","Uncategorized",IF(I2883="Unknown","Unknown category",IF(AND(I2883="Transfer",F2883=""),"Transfer needs ID",IF(AND(F2883&lt;&gt;"",ABS(N(L2883))&gt;0.009),"Unmatched transfer",IF(AND(LEFT(E2883,6)="Rental",K2883="Household"),"Rental row needs property",""))))))</f>
        <v/>
      </c>
    </row>
    <row r="2884" customFormat="false" ht="15" hidden="false" customHeight="false" outlineLevel="0" collapsed="false">
      <c r="A2884" s="21"/>
      <c r="D2884" s="22"/>
      <c r="I2884" s="23" t="str">
        <f aca="false">IF(E2884="","",IFERROR(INDEX(Categories!$A$2:$A$200,MATCH(E2884,Categories!$B$2:$B$200,0)),"Unknown"))</f>
        <v/>
      </c>
      <c r="J2884" s="24" t="str">
        <f aca="false">IF(A2884="","",DATE(YEAR(A2884),MONTH(A2884),1))</f>
        <v/>
      </c>
      <c r="K2884" s="23" t="str">
        <f aca="false">IF(A2884="","",IF(G2884&lt;&gt;"",G2884,IFERROR(INDEX(Accounts!$D$2:$D$40,MATCH(B2884,Accounts!$A$2:$A$40,0)),"Household")))</f>
        <v/>
      </c>
      <c r="L2884" s="25" t="str">
        <f aca="false">IF(F2884="","",SUMIFS($D$2:$D$3001,$F$2:$F$3001,F2884))</f>
        <v/>
      </c>
      <c r="M2884" s="23" t="str">
        <f aca="false">IF(A2884="","",IF(E2884="","Uncategorized",IF(I2884="Unknown","Unknown category",IF(AND(I2884="Transfer",F2884=""),"Transfer needs ID",IF(AND(F2884&lt;&gt;"",ABS(N(L2884))&gt;0.009),"Unmatched transfer",IF(AND(LEFT(E2884,6)="Rental",K2884="Household"),"Rental row needs property",""))))))</f>
        <v/>
      </c>
    </row>
    <row r="2885" customFormat="false" ht="15" hidden="false" customHeight="false" outlineLevel="0" collapsed="false">
      <c r="A2885" s="21"/>
      <c r="D2885" s="22"/>
      <c r="I2885" s="23" t="str">
        <f aca="false">IF(E2885="","",IFERROR(INDEX(Categories!$A$2:$A$200,MATCH(E2885,Categories!$B$2:$B$200,0)),"Unknown"))</f>
        <v/>
      </c>
      <c r="J2885" s="24" t="str">
        <f aca="false">IF(A2885="","",DATE(YEAR(A2885),MONTH(A2885),1))</f>
        <v/>
      </c>
      <c r="K2885" s="23" t="str">
        <f aca="false">IF(A2885="","",IF(G2885&lt;&gt;"",G2885,IFERROR(INDEX(Accounts!$D$2:$D$40,MATCH(B2885,Accounts!$A$2:$A$40,0)),"Household")))</f>
        <v/>
      </c>
      <c r="L2885" s="25" t="str">
        <f aca="false">IF(F2885="","",SUMIFS($D$2:$D$3001,$F$2:$F$3001,F2885))</f>
        <v/>
      </c>
      <c r="M2885" s="23" t="str">
        <f aca="false">IF(A2885="","",IF(E2885="","Uncategorized",IF(I2885="Unknown","Unknown category",IF(AND(I2885="Transfer",F2885=""),"Transfer needs ID",IF(AND(F2885&lt;&gt;"",ABS(N(L2885))&gt;0.009),"Unmatched transfer",IF(AND(LEFT(E2885,6)="Rental",K2885="Household"),"Rental row needs property",""))))))</f>
        <v/>
      </c>
    </row>
    <row r="2886" customFormat="false" ht="15" hidden="false" customHeight="false" outlineLevel="0" collapsed="false">
      <c r="A2886" s="21"/>
      <c r="D2886" s="22"/>
      <c r="I2886" s="23" t="str">
        <f aca="false">IF(E2886="","",IFERROR(INDEX(Categories!$A$2:$A$200,MATCH(E2886,Categories!$B$2:$B$200,0)),"Unknown"))</f>
        <v/>
      </c>
      <c r="J2886" s="24" t="str">
        <f aca="false">IF(A2886="","",DATE(YEAR(A2886),MONTH(A2886),1))</f>
        <v/>
      </c>
      <c r="K2886" s="23" t="str">
        <f aca="false">IF(A2886="","",IF(G2886&lt;&gt;"",G2886,IFERROR(INDEX(Accounts!$D$2:$D$40,MATCH(B2886,Accounts!$A$2:$A$40,0)),"Household")))</f>
        <v/>
      </c>
      <c r="L2886" s="25" t="str">
        <f aca="false">IF(F2886="","",SUMIFS($D$2:$D$3001,$F$2:$F$3001,F2886))</f>
        <v/>
      </c>
      <c r="M2886" s="23" t="str">
        <f aca="false">IF(A2886="","",IF(E2886="","Uncategorized",IF(I2886="Unknown","Unknown category",IF(AND(I2886="Transfer",F2886=""),"Transfer needs ID",IF(AND(F2886&lt;&gt;"",ABS(N(L2886))&gt;0.009),"Unmatched transfer",IF(AND(LEFT(E2886,6)="Rental",K2886="Household"),"Rental row needs property",""))))))</f>
        <v/>
      </c>
    </row>
    <row r="2887" customFormat="false" ht="15" hidden="false" customHeight="false" outlineLevel="0" collapsed="false">
      <c r="A2887" s="21"/>
      <c r="D2887" s="22"/>
      <c r="I2887" s="23" t="str">
        <f aca="false">IF(E2887="","",IFERROR(INDEX(Categories!$A$2:$A$200,MATCH(E2887,Categories!$B$2:$B$200,0)),"Unknown"))</f>
        <v/>
      </c>
      <c r="J2887" s="24" t="str">
        <f aca="false">IF(A2887="","",DATE(YEAR(A2887),MONTH(A2887),1))</f>
        <v/>
      </c>
      <c r="K2887" s="23" t="str">
        <f aca="false">IF(A2887="","",IF(G2887&lt;&gt;"",G2887,IFERROR(INDEX(Accounts!$D$2:$D$40,MATCH(B2887,Accounts!$A$2:$A$40,0)),"Household")))</f>
        <v/>
      </c>
      <c r="L2887" s="25" t="str">
        <f aca="false">IF(F2887="","",SUMIFS($D$2:$D$3001,$F$2:$F$3001,F2887))</f>
        <v/>
      </c>
      <c r="M2887" s="23" t="str">
        <f aca="false">IF(A2887="","",IF(E2887="","Uncategorized",IF(I2887="Unknown","Unknown category",IF(AND(I2887="Transfer",F2887=""),"Transfer needs ID",IF(AND(F2887&lt;&gt;"",ABS(N(L2887))&gt;0.009),"Unmatched transfer",IF(AND(LEFT(E2887,6)="Rental",K2887="Household"),"Rental row needs property",""))))))</f>
        <v/>
      </c>
    </row>
    <row r="2888" customFormat="false" ht="15" hidden="false" customHeight="false" outlineLevel="0" collapsed="false">
      <c r="A2888" s="21"/>
      <c r="D2888" s="22"/>
      <c r="I2888" s="23" t="str">
        <f aca="false">IF(E2888="","",IFERROR(INDEX(Categories!$A$2:$A$200,MATCH(E2888,Categories!$B$2:$B$200,0)),"Unknown"))</f>
        <v/>
      </c>
      <c r="J2888" s="24" t="str">
        <f aca="false">IF(A2888="","",DATE(YEAR(A2888),MONTH(A2888),1))</f>
        <v/>
      </c>
      <c r="K2888" s="23" t="str">
        <f aca="false">IF(A2888="","",IF(G2888&lt;&gt;"",G2888,IFERROR(INDEX(Accounts!$D$2:$D$40,MATCH(B2888,Accounts!$A$2:$A$40,0)),"Household")))</f>
        <v/>
      </c>
      <c r="L2888" s="25" t="str">
        <f aca="false">IF(F2888="","",SUMIFS($D$2:$D$3001,$F$2:$F$3001,F2888))</f>
        <v/>
      </c>
      <c r="M2888" s="23" t="str">
        <f aca="false">IF(A2888="","",IF(E2888="","Uncategorized",IF(I2888="Unknown","Unknown category",IF(AND(I2888="Transfer",F2888=""),"Transfer needs ID",IF(AND(F2888&lt;&gt;"",ABS(N(L2888))&gt;0.009),"Unmatched transfer",IF(AND(LEFT(E2888,6)="Rental",K2888="Household"),"Rental row needs property",""))))))</f>
        <v/>
      </c>
    </row>
    <row r="2889" customFormat="false" ht="15" hidden="false" customHeight="false" outlineLevel="0" collapsed="false">
      <c r="A2889" s="21"/>
      <c r="D2889" s="22"/>
      <c r="I2889" s="23" t="str">
        <f aca="false">IF(E2889="","",IFERROR(INDEX(Categories!$A$2:$A$200,MATCH(E2889,Categories!$B$2:$B$200,0)),"Unknown"))</f>
        <v/>
      </c>
      <c r="J2889" s="24" t="str">
        <f aca="false">IF(A2889="","",DATE(YEAR(A2889),MONTH(A2889),1))</f>
        <v/>
      </c>
      <c r="K2889" s="23" t="str">
        <f aca="false">IF(A2889="","",IF(G2889&lt;&gt;"",G2889,IFERROR(INDEX(Accounts!$D$2:$D$40,MATCH(B2889,Accounts!$A$2:$A$40,0)),"Household")))</f>
        <v/>
      </c>
      <c r="L2889" s="25" t="str">
        <f aca="false">IF(F2889="","",SUMIFS($D$2:$D$3001,$F$2:$F$3001,F2889))</f>
        <v/>
      </c>
      <c r="M2889" s="23" t="str">
        <f aca="false">IF(A2889="","",IF(E2889="","Uncategorized",IF(I2889="Unknown","Unknown category",IF(AND(I2889="Transfer",F2889=""),"Transfer needs ID",IF(AND(F2889&lt;&gt;"",ABS(N(L2889))&gt;0.009),"Unmatched transfer",IF(AND(LEFT(E2889,6)="Rental",K2889="Household"),"Rental row needs property",""))))))</f>
        <v/>
      </c>
    </row>
    <row r="2890" customFormat="false" ht="15" hidden="false" customHeight="false" outlineLevel="0" collapsed="false">
      <c r="A2890" s="21"/>
      <c r="D2890" s="22"/>
      <c r="I2890" s="23" t="str">
        <f aca="false">IF(E2890="","",IFERROR(INDEX(Categories!$A$2:$A$200,MATCH(E2890,Categories!$B$2:$B$200,0)),"Unknown"))</f>
        <v/>
      </c>
      <c r="J2890" s="24" t="str">
        <f aca="false">IF(A2890="","",DATE(YEAR(A2890),MONTH(A2890),1))</f>
        <v/>
      </c>
      <c r="K2890" s="23" t="str">
        <f aca="false">IF(A2890="","",IF(G2890&lt;&gt;"",G2890,IFERROR(INDEX(Accounts!$D$2:$D$40,MATCH(B2890,Accounts!$A$2:$A$40,0)),"Household")))</f>
        <v/>
      </c>
      <c r="L2890" s="25" t="str">
        <f aca="false">IF(F2890="","",SUMIFS($D$2:$D$3001,$F$2:$F$3001,F2890))</f>
        <v/>
      </c>
      <c r="M2890" s="23" t="str">
        <f aca="false">IF(A2890="","",IF(E2890="","Uncategorized",IF(I2890="Unknown","Unknown category",IF(AND(I2890="Transfer",F2890=""),"Transfer needs ID",IF(AND(F2890&lt;&gt;"",ABS(N(L2890))&gt;0.009),"Unmatched transfer",IF(AND(LEFT(E2890,6)="Rental",K2890="Household"),"Rental row needs property",""))))))</f>
        <v/>
      </c>
    </row>
    <row r="2891" customFormat="false" ht="15" hidden="false" customHeight="false" outlineLevel="0" collapsed="false">
      <c r="A2891" s="21"/>
      <c r="D2891" s="22"/>
      <c r="I2891" s="23" t="str">
        <f aca="false">IF(E2891="","",IFERROR(INDEX(Categories!$A$2:$A$200,MATCH(E2891,Categories!$B$2:$B$200,0)),"Unknown"))</f>
        <v/>
      </c>
      <c r="J2891" s="24" t="str">
        <f aca="false">IF(A2891="","",DATE(YEAR(A2891),MONTH(A2891),1))</f>
        <v/>
      </c>
      <c r="K2891" s="23" t="str">
        <f aca="false">IF(A2891="","",IF(G2891&lt;&gt;"",G2891,IFERROR(INDEX(Accounts!$D$2:$D$40,MATCH(B2891,Accounts!$A$2:$A$40,0)),"Household")))</f>
        <v/>
      </c>
      <c r="L2891" s="25" t="str">
        <f aca="false">IF(F2891="","",SUMIFS($D$2:$D$3001,$F$2:$F$3001,F2891))</f>
        <v/>
      </c>
      <c r="M2891" s="23" t="str">
        <f aca="false">IF(A2891="","",IF(E2891="","Uncategorized",IF(I2891="Unknown","Unknown category",IF(AND(I2891="Transfer",F2891=""),"Transfer needs ID",IF(AND(F2891&lt;&gt;"",ABS(N(L2891))&gt;0.009),"Unmatched transfer",IF(AND(LEFT(E2891,6)="Rental",K2891="Household"),"Rental row needs property",""))))))</f>
        <v/>
      </c>
    </row>
    <row r="2892" customFormat="false" ht="15" hidden="false" customHeight="false" outlineLevel="0" collapsed="false">
      <c r="A2892" s="21"/>
      <c r="D2892" s="22"/>
      <c r="I2892" s="23" t="str">
        <f aca="false">IF(E2892="","",IFERROR(INDEX(Categories!$A$2:$A$200,MATCH(E2892,Categories!$B$2:$B$200,0)),"Unknown"))</f>
        <v/>
      </c>
      <c r="J2892" s="24" t="str">
        <f aca="false">IF(A2892="","",DATE(YEAR(A2892),MONTH(A2892),1))</f>
        <v/>
      </c>
      <c r="K2892" s="23" t="str">
        <f aca="false">IF(A2892="","",IF(G2892&lt;&gt;"",G2892,IFERROR(INDEX(Accounts!$D$2:$D$40,MATCH(B2892,Accounts!$A$2:$A$40,0)),"Household")))</f>
        <v/>
      </c>
      <c r="L2892" s="25" t="str">
        <f aca="false">IF(F2892="","",SUMIFS($D$2:$D$3001,$F$2:$F$3001,F2892))</f>
        <v/>
      </c>
      <c r="M2892" s="23" t="str">
        <f aca="false">IF(A2892="","",IF(E2892="","Uncategorized",IF(I2892="Unknown","Unknown category",IF(AND(I2892="Transfer",F2892=""),"Transfer needs ID",IF(AND(F2892&lt;&gt;"",ABS(N(L2892))&gt;0.009),"Unmatched transfer",IF(AND(LEFT(E2892,6)="Rental",K2892="Household"),"Rental row needs property",""))))))</f>
        <v/>
      </c>
    </row>
    <row r="2893" customFormat="false" ht="15" hidden="false" customHeight="false" outlineLevel="0" collapsed="false">
      <c r="A2893" s="21"/>
      <c r="D2893" s="22"/>
      <c r="I2893" s="23" t="str">
        <f aca="false">IF(E2893="","",IFERROR(INDEX(Categories!$A$2:$A$200,MATCH(E2893,Categories!$B$2:$B$200,0)),"Unknown"))</f>
        <v/>
      </c>
      <c r="J2893" s="24" t="str">
        <f aca="false">IF(A2893="","",DATE(YEAR(A2893),MONTH(A2893),1))</f>
        <v/>
      </c>
      <c r="K2893" s="23" t="str">
        <f aca="false">IF(A2893="","",IF(G2893&lt;&gt;"",G2893,IFERROR(INDEX(Accounts!$D$2:$D$40,MATCH(B2893,Accounts!$A$2:$A$40,0)),"Household")))</f>
        <v/>
      </c>
      <c r="L2893" s="25" t="str">
        <f aca="false">IF(F2893="","",SUMIFS($D$2:$D$3001,$F$2:$F$3001,F2893))</f>
        <v/>
      </c>
      <c r="M2893" s="23" t="str">
        <f aca="false">IF(A2893="","",IF(E2893="","Uncategorized",IF(I2893="Unknown","Unknown category",IF(AND(I2893="Transfer",F2893=""),"Transfer needs ID",IF(AND(F2893&lt;&gt;"",ABS(N(L2893))&gt;0.009),"Unmatched transfer",IF(AND(LEFT(E2893,6)="Rental",K2893="Household"),"Rental row needs property",""))))))</f>
        <v/>
      </c>
    </row>
    <row r="2894" customFormat="false" ht="15" hidden="false" customHeight="false" outlineLevel="0" collapsed="false">
      <c r="A2894" s="21"/>
      <c r="D2894" s="22"/>
      <c r="I2894" s="23" t="str">
        <f aca="false">IF(E2894="","",IFERROR(INDEX(Categories!$A$2:$A$200,MATCH(E2894,Categories!$B$2:$B$200,0)),"Unknown"))</f>
        <v/>
      </c>
      <c r="J2894" s="24" t="str">
        <f aca="false">IF(A2894="","",DATE(YEAR(A2894),MONTH(A2894),1))</f>
        <v/>
      </c>
      <c r="K2894" s="23" t="str">
        <f aca="false">IF(A2894="","",IF(G2894&lt;&gt;"",G2894,IFERROR(INDEX(Accounts!$D$2:$D$40,MATCH(B2894,Accounts!$A$2:$A$40,0)),"Household")))</f>
        <v/>
      </c>
      <c r="L2894" s="25" t="str">
        <f aca="false">IF(F2894="","",SUMIFS($D$2:$D$3001,$F$2:$F$3001,F2894))</f>
        <v/>
      </c>
      <c r="M2894" s="23" t="str">
        <f aca="false">IF(A2894="","",IF(E2894="","Uncategorized",IF(I2894="Unknown","Unknown category",IF(AND(I2894="Transfer",F2894=""),"Transfer needs ID",IF(AND(F2894&lt;&gt;"",ABS(N(L2894))&gt;0.009),"Unmatched transfer",IF(AND(LEFT(E2894,6)="Rental",K2894="Household"),"Rental row needs property",""))))))</f>
        <v/>
      </c>
    </row>
    <row r="2895" customFormat="false" ht="15" hidden="false" customHeight="false" outlineLevel="0" collapsed="false">
      <c r="A2895" s="21"/>
      <c r="D2895" s="22"/>
      <c r="I2895" s="23" t="str">
        <f aca="false">IF(E2895="","",IFERROR(INDEX(Categories!$A$2:$A$200,MATCH(E2895,Categories!$B$2:$B$200,0)),"Unknown"))</f>
        <v/>
      </c>
      <c r="J2895" s="24" t="str">
        <f aca="false">IF(A2895="","",DATE(YEAR(A2895),MONTH(A2895),1))</f>
        <v/>
      </c>
      <c r="K2895" s="23" t="str">
        <f aca="false">IF(A2895="","",IF(G2895&lt;&gt;"",G2895,IFERROR(INDEX(Accounts!$D$2:$D$40,MATCH(B2895,Accounts!$A$2:$A$40,0)),"Household")))</f>
        <v/>
      </c>
      <c r="L2895" s="25" t="str">
        <f aca="false">IF(F2895="","",SUMIFS($D$2:$D$3001,$F$2:$F$3001,F2895))</f>
        <v/>
      </c>
      <c r="M2895" s="23" t="str">
        <f aca="false">IF(A2895="","",IF(E2895="","Uncategorized",IF(I2895="Unknown","Unknown category",IF(AND(I2895="Transfer",F2895=""),"Transfer needs ID",IF(AND(F2895&lt;&gt;"",ABS(N(L2895))&gt;0.009),"Unmatched transfer",IF(AND(LEFT(E2895,6)="Rental",K2895="Household"),"Rental row needs property",""))))))</f>
        <v/>
      </c>
    </row>
    <row r="2896" customFormat="false" ht="15" hidden="false" customHeight="false" outlineLevel="0" collapsed="false">
      <c r="A2896" s="21"/>
      <c r="D2896" s="22"/>
      <c r="I2896" s="23" t="str">
        <f aca="false">IF(E2896="","",IFERROR(INDEX(Categories!$A$2:$A$200,MATCH(E2896,Categories!$B$2:$B$200,0)),"Unknown"))</f>
        <v/>
      </c>
      <c r="J2896" s="24" t="str">
        <f aca="false">IF(A2896="","",DATE(YEAR(A2896),MONTH(A2896),1))</f>
        <v/>
      </c>
      <c r="K2896" s="23" t="str">
        <f aca="false">IF(A2896="","",IF(G2896&lt;&gt;"",G2896,IFERROR(INDEX(Accounts!$D$2:$D$40,MATCH(B2896,Accounts!$A$2:$A$40,0)),"Household")))</f>
        <v/>
      </c>
      <c r="L2896" s="25" t="str">
        <f aca="false">IF(F2896="","",SUMIFS($D$2:$D$3001,$F$2:$F$3001,F2896))</f>
        <v/>
      </c>
      <c r="M2896" s="23" t="str">
        <f aca="false">IF(A2896="","",IF(E2896="","Uncategorized",IF(I2896="Unknown","Unknown category",IF(AND(I2896="Transfer",F2896=""),"Transfer needs ID",IF(AND(F2896&lt;&gt;"",ABS(N(L2896))&gt;0.009),"Unmatched transfer",IF(AND(LEFT(E2896,6)="Rental",K2896="Household"),"Rental row needs property",""))))))</f>
        <v/>
      </c>
    </row>
    <row r="2897" customFormat="false" ht="15" hidden="false" customHeight="false" outlineLevel="0" collapsed="false">
      <c r="A2897" s="21"/>
      <c r="D2897" s="22"/>
      <c r="I2897" s="23" t="str">
        <f aca="false">IF(E2897="","",IFERROR(INDEX(Categories!$A$2:$A$200,MATCH(E2897,Categories!$B$2:$B$200,0)),"Unknown"))</f>
        <v/>
      </c>
      <c r="J2897" s="24" t="str">
        <f aca="false">IF(A2897="","",DATE(YEAR(A2897),MONTH(A2897),1))</f>
        <v/>
      </c>
      <c r="K2897" s="23" t="str">
        <f aca="false">IF(A2897="","",IF(G2897&lt;&gt;"",G2897,IFERROR(INDEX(Accounts!$D$2:$D$40,MATCH(B2897,Accounts!$A$2:$A$40,0)),"Household")))</f>
        <v/>
      </c>
      <c r="L2897" s="25" t="str">
        <f aca="false">IF(F2897="","",SUMIFS($D$2:$D$3001,$F$2:$F$3001,F2897))</f>
        <v/>
      </c>
      <c r="M2897" s="23" t="str">
        <f aca="false">IF(A2897="","",IF(E2897="","Uncategorized",IF(I2897="Unknown","Unknown category",IF(AND(I2897="Transfer",F2897=""),"Transfer needs ID",IF(AND(F2897&lt;&gt;"",ABS(N(L2897))&gt;0.009),"Unmatched transfer",IF(AND(LEFT(E2897,6)="Rental",K2897="Household"),"Rental row needs property",""))))))</f>
        <v/>
      </c>
    </row>
    <row r="2898" customFormat="false" ht="15" hidden="false" customHeight="false" outlineLevel="0" collapsed="false">
      <c r="A2898" s="21"/>
      <c r="D2898" s="22"/>
      <c r="I2898" s="23" t="str">
        <f aca="false">IF(E2898="","",IFERROR(INDEX(Categories!$A$2:$A$200,MATCH(E2898,Categories!$B$2:$B$200,0)),"Unknown"))</f>
        <v/>
      </c>
      <c r="J2898" s="24" t="str">
        <f aca="false">IF(A2898="","",DATE(YEAR(A2898),MONTH(A2898),1))</f>
        <v/>
      </c>
      <c r="K2898" s="23" t="str">
        <f aca="false">IF(A2898="","",IF(G2898&lt;&gt;"",G2898,IFERROR(INDEX(Accounts!$D$2:$D$40,MATCH(B2898,Accounts!$A$2:$A$40,0)),"Household")))</f>
        <v/>
      </c>
      <c r="L2898" s="25" t="str">
        <f aca="false">IF(F2898="","",SUMIFS($D$2:$D$3001,$F$2:$F$3001,F2898))</f>
        <v/>
      </c>
      <c r="M2898" s="23" t="str">
        <f aca="false">IF(A2898="","",IF(E2898="","Uncategorized",IF(I2898="Unknown","Unknown category",IF(AND(I2898="Transfer",F2898=""),"Transfer needs ID",IF(AND(F2898&lt;&gt;"",ABS(N(L2898))&gt;0.009),"Unmatched transfer",IF(AND(LEFT(E2898,6)="Rental",K2898="Household"),"Rental row needs property",""))))))</f>
        <v/>
      </c>
    </row>
    <row r="2899" customFormat="false" ht="15" hidden="false" customHeight="false" outlineLevel="0" collapsed="false">
      <c r="A2899" s="21"/>
      <c r="D2899" s="22"/>
      <c r="I2899" s="23" t="str">
        <f aca="false">IF(E2899="","",IFERROR(INDEX(Categories!$A$2:$A$200,MATCH(E2899,Categories!$B$2:$B$200,0)),"Unknown"))</f>
        <v/>
      </c>
      <c r="J2899" s="24" t="str">
        <f aca="false">IF(A2899="","",DATE(YEAR(A2899),MONTH(A2899),1))</f>
        <v/>
      </c>
      <c r="K2899" s="23" t="str">
        <f aca="false">IF(A2899="","",IF(G2899&lt;&gt;"",G2899,IFERROR(INDEX(Accounts!$D$2:$D$40,MATCH(B2899,Accounts!$A$2:$A$40,0)),"Household")))</f>
        <v/>
      </c>
      <c r="L2899" s="25" t="str">
        <f aca="false">IF(F2899="","",SUMIFS($D$2:$D$3001,$F$2:$F$3001,F2899))</f>
        <v/>
      </c>
      <c r="M2899" s="23" t="str">
        <f aca="false">IF(A2899="","",IF(E2899="","Uncategorized",IF(I2899="Unknown","Unknown category",IF(AND(I2899="Transfer",F2899=""),"Transfer needs ID",IF(AND(F2899&lt;&gt;"",ABS(N(L2899))&gt;0.009),"Unmatched transfer",IF(AND(LEFT(E2899,6)="Rental",K2899="Household"),"Rental row needs property",""))))))</f>
        <v/>
      </c>
    </row>
    <row r="2900" customFormat="false" ht="15" hidden="false" customHeight="false" outlineLevel="0" collapsed="false">
      <c r="A2900" s="21"/>
      <c r="D2900" s="22"/>
      <c r="I2900" s="23" t="str">
        <f aca="false">IF(E2900="","",IFERROR(INDEX(Categories!$A$2:$A$200,MATCH(E2900,Categories!$B$2:$B$200,0)),"Unknown"))</f>
        <v/>
      </c>
      <c r="J2900" s="24" t="str">
        <f aca="false">IF(A2900="","",DATE(YEAR(A2900),MONTH(A2900),1))</f>
        <v/>
      </c>
      <c r="K2900" s="23" t="str">
        <f aca="false">IF(A2900="","",IF(G2900&lt;&gt;"",G2900,IFERROR(INDEX(Accounts!$D$2:$D$40,MATCH(B2900,Accounts!$A$2:$A$40,0)),"Household")))</f>
        <v/>
      </c>
      <c r="L2900" s="25" t="str">
        <f aca="false">IF(F2900="","",SUMIFS($D$2:$D$3001,$F$2:$F$3001,F2900))</f>
        <v/>
      </c>
      <c r="M2900" s="23" t="str">
        <f aca="false">IF(A2900="","",IF(E2900="","Uncategorized",IF(I2900="Unknown","Unknown category",IF(AND(I2900="Transfer",F2900=""),"Transfer needs ID",IF(AND(F2900&lt;&gt;"",ABS(N(L2900))&gt;0.009),"Unmatched transfer",IF(AND(LEFT(E2900,6)="Rental",K2900="Household"),"Rental row needs property",""))))))</f>
        <v/>
      </c>
    </row>
    <row r="2901" customFormat="false" ht="15" hidden="false" customHeight="false" outlineLevel="0" collapsed="false">
      <c r="A2901" s="21"/>
      <c r="D2901" s="22"/>
      <c r="I2901" s="23" t="str">
        <f aca="false">IF(E2901="","",IFERROR(INDEX(Categories!$A$2:$A$200,MATCH(E2901,Categories!$B$2:$B$200,0)),"Unknown"))</f>
        <v/>
      </c>
      <c r="J2901" s="24" t="str">
        <f aca="false">IF(A2901="","",DATE(YEAR(A2901),MONTH(A2901),1))</f>
        <v/>
      </c>
      <c r="K2901" s="23" t="str">
        <f aca="false">IF(A2901="","",IF(G2901&lt;&gt;"",G2901,IFERROR(INDEX(Accounts!$D$2:$D$40,MATCH(B2901,Accounts!$A$2:$A$40,0)),"Household")))</f>
        <v/>
      </c>
      <c r="L2901" s="25" t="str">
        <f aca="false">IF(F2901="","",SUMIFS($D$2:$D$3001,$F$2:$F$3001,F2901))</f>
        <v/>
      </c>
      <c r="M2901" s="23" t="str">
        <f aca="false">IF(A2901="","",IF(E2901="","Uncategorized",IF(I2901="Unknown","Unknown category",IF(AND(I2901="Transfer",F2901=""),"Transfer needs ID",IF(AND(F2901&lt;&gt;"",ABS(N(L2901))&gt;0.009),"Unmatched transfer",IF(AND(LEFT(E2901,6)="Rental",K2901="Household"),"Rental row needs property",""))))))</f>
        <v/>
      </c>
    </row>
    <row r="2902" customFormat="false" ht="15" hidden="false" customHeight="false" outlineLevel="0" collapsed="false">
      <c r="A2902" s="21"/>
      <c r="D2902" s="22"/>
      <c r="I2902" s="23" t="str">
        <f aca="false">IF(E2902="","",IFERROR(INDEX(Categories!$A$2:$A$200,MATCH(E2902,Categories!$B$2:$B$200,0)),"Unknown"))</f>
        <v/>
      </c>
      <c r="J2902" s="24" t="str">
        <f aca="false">IF(A2902="","",DATE(YEAR(A2902),MONTH(A2902),1))</f>
        <v/>
      </c>
      <c r="K2902" s="23" t="str">
        <f aca="false">IF(A2902="","",IF(G2902&lt;&gt;"",G2902,IFERROR(INDEX(Accounts!$D$2:$D$40,MATCH(B2902,Accounts!$A$2:$A$40,0)),"Household")))</f>
        <v/>
      </c>
      <c r="L2902" s="25" t="str">
        <f aca="false">IF(F2902="","",SUMIFS($D$2:$D$3001,$F$2:$F$3001,F2902))</f>
        <v/>
      </c>
      <c r="M2902" s="23" t="str">
        <f aca="false">IF(A2902="","",IF(E2902="","Uncategorized",IF(I2902="Unknown","Unknown category",IF(AND(I2902="Transfer",F2902=""),"Transfer needs ID",IF(AND(F2902&lt;&gt;"",ABS(N(L2902))&gt;0.009),"Unmatched transfer",IF(AND(LEFT(E2902,6)="Rental",K2902="Household"),"Rental row needs property",""))))))</f>
        <v/>
      </c>
    </row>
    <row r="2903" customFormat="false" ht="15" hidden="false" customHeight="false" outlineLevel="0" collapsed="false">
      <c r="A2903" s="21"/>
      <c r="D2903" s="22"/>
      <c r="I2903" s="23" t="str">
        <f aca="false">IF(E2903="","",IFERROR(INDEX(Categories!$A$2:$A$200,MATCH(E2903,Categories!$B$2:$B$200,0)),"Unknown"))</f>
        <v/>
      </c>
      <c r="J2903" s="24" t="str">
        <f aca="false">IF(A2903="","",DATE(YEAR(A2903),MONTH(A2903),1))</f>
        <v/>
      </c>
      <c r="K2903" s="23" t="str">
        <f aca="false">IF(A2903="","",IF(G2903&lt;&gt;"",G2903,IFERROR(INDEX(Accounts!$D$2:$D$40,MATCH(B2903,Accounts!$A$2:$A$40,0)),"Household")))</f>
        <v/>
      </c>
      <c r="L2903" s="25" t="str">
        <f aca="false">IF(F2903="","",SUMIFS($D$2:$D$3001,$F$2:$F$3001,F2903))</f>
        <v/>
      </c>
      <c r="M2903" s="23" t="str">
        <f aca="false">IF(A2903="","",IF(E2903="","Uncategorized",IF(I2903="Unknown","Unknown category",IF(AND(I2903="Transfer",F2903=""),"Transfer needs ID",IF(AND(F2903&lt;&gt;"",ABS(N(L2903))&gt;0.009),"Unmatched transfer",IF(AND(LEFT(E2903,6)="Rental",K2903="Household"),"Rental row needs property",""))))))</f>
        <v/>
      </c>
    </row>
    <row r="2904" customFormat="false" ht="15" hidden="false" customHeight="false" outlineLevel="0" collapsed="false">
      <c r="A2904" s="21"/>
      <c r="D2904" s="22"/>
      <c r="I2904" s="23" t="str">
        <f aca="false">IF(E2904="","",IFERROR(INDEX(Categories!$A$2:$A$200,MATCH(E2904,Categories!$B$2:$B$200,0)),"Unknown"))</f>
        <v/>
      </c>
      <c r="J2904" s="24" t="str">
        <f aca="false">IF(A2904="","",DATE(YEAR(A2904),MONTH(A2904),1))</f>
        <v/>
      </c>
      <c r="K2904" s="23" t="str">
        <f aca="false">IF(A2904="","",IF(G2904&lt;&gt;"",G2904,IFERROR(INDEX(Accounts!$D$2:$D$40,MATCH(B2904,Accounts!$A$2:$A$40,0)),"Household")))</f>
        <v/>
      </c>
      <c r="L2904" s="25" t="str">
        <f aca="false">IF(F2904="","",SUMIFS($D$2:$D$3001,$F$2:$F$3001,F2904))</f>
        <v/>
      </c>
      <c r="M2904" s="23" t="str">
        <f aca="false">IF(A2904="","",IF(E2904="","Uncategorized",IF(I2904="Unknown","Unknown category",IF(AND(I2904="Transfer",F2904=""),"Transfer needs ID",IF(AND(F2904&lt;&gt;"",ABS(N(L2904))&gt;0.009),"Unmatched transfer",IF(AND(LEFT(E2904,6)="Rental",K2904="Household"),"Rental row needs property",""))))))</f>
        <v/>
      </c>
    </row>
    <row r="2905" customFormat="false" ht="15" hidden="false" customHeight="false" outlineLevel="0" collapsed="false">
      <c r="A2905" s="21"/>
      <c r="D2905" s="22"/>
      <c r="I2905" s="23" t="str">
        <f aca="false">IF(E2905="","",IFERROR(INDEX(Categories!$A$2:$A$200,MATCH(E2905,Categories!$B$2:$B$200,0)),"Unknown"))</f>
        <v/>
      </c>
      <c r="J2905" s="24" t="str">
        <f aca="false">IF(A2905="","",DATE(YEAR(A2905),MONTH(A2905),1))</f>
        <v/>
      </c>
      <c r="K2905" s="23" t="str">
        <f aca="false">IF(A2905="","",IF(G2905&lt;&gt;"",G2905,IFERROR(INDEX(Accounts!$D$2:$D$40,MATCH(B2905,Accounts!$A$2:$A$40,0)),"Household")))</f>
        <v/>
      </c>
      <c r="L2905" s="25" t="str">
        <f aca="false">IF(F2905="","",SUMIFS($D$2:$D$3001,$F$2:$F$3001,F2905))</f>
        <v/>
      </c>
      <c r="M2905" s="23" t="str">
        <f aca="false">IF(A2905="","",IF(E2905="","Uncategorized",IF(I2905="Unknown","Unknown category",IF(AND(I2905="Transfer",F2905=""),"Transfer needs ID",IF(AND(F2905&lt;&gt;"",ABS(N(L2905))&gt;0.009),"Unmatched transfer",IF(AND(LEFT(E2905,6)="Rental",K2905="Household"),"Rental row needs property",""))))))</f>
        <v/>
      </c>
    </row>
    <row r="2906" customFormat="false" ht="15" hidden="false" customHeight="false" outlineLevel="0" collapsed="false">
      <c r="A2906" s="21"/>
      <c r="D2906" s="22"/>
      <c r="I2906" s="23" t="str">
        <f aca="false">IF(E2906="","",IFERROR(INDEX(Categories!$A$2:$A$200,MATCH(E2906,Categories!$B$2:$B$200,0)),"Unknown"))</f>
        <v/>
      </c>
      <c r="J2906" s="24" t="str">
        <f aca="false">IF(A2906="","",DATE(YEAR(A2906),MONTH(A2906),1))</f>
        <v/>
      </c>
      <c r="K2906" s="23" t="str">
        <f aca="false">IF(A2906="","",IF(G2906&lt;&gt;"",G2906,IFERROR(INDEX(Accounts!$D$2:$D$40,MATCH(B2906,Accounts!$A$2:$A$40,0)),"Household")))</f>
        <v/>
      </c>
      <c r="L2906" s="25" t="str">
        <f aca="false">IF(F2906="","",SUMIFS($D$2:$D$3001,$F$2:$F$3001,F2906))</f>
        <v/>
      </c>
      <c r="M2906" s="23" t="str">
        <f aca="false">IF(A2906="","",IF(E2906="","Uncategorized",IF(I2906="Unknown","Unknown category",IF(AND(I2906="Transfer",F2906=""),"Transfer needs ID",IF(AND(F2906&lt;&gt;"",ABS(N(L2906))&gt;0.009),"Unmatched transfer",IF(AND(LEFT(E2906,6)="Rental",K2906="Household"),"Rental row needs property",""))))))</f>
        <v/>
      </c>
    </row>
    <row r="2907" customFormat="false" ht="15" hidden="false" customHeight="false" outlineLevel="0" collapsed="false">
      <c r="A2907" s="21"/>
      <c r="D2907" s="22"/>
      <c r="I2907" s="23" t="str">
        <f aca="false">IF(E2907="","",IFERROR(INDEX(Categories!$A$2:$A$200,MATCH(E2907,Categories!$B$2:$B$200,0)),"Unknown"))</f>
        <v/>
      </c>
      <c r="J2907" s="24" t="str">
        <f aca="false">IF(A2907="","",DATE(YEAR(A2907),MONTH(A2907),1))</f>
        <v/>
      </c>
      <c r="K2907" s="23" t="str">
        <f aca="false">IF(A2907="","",IF(G2907&lt;&gt;"",G2907,IFERROR(INDEX(Accounts!$D$2:$D$40,MATCH(B2907,Accounts!$A$2:$A$40,0)),"Household")))</f>
        <v/>
      </c>
      <c r="L2907" s="25" t="str">
        <f aca="false">IF(F2907="","",SUMIFS($D$2:$D$3001,$F$2:$F$3001,F2907))</f>
        <v/>
      </c>
      <c r="M2907" s="23" t="str">
        <f aca="false">IF(A2907="","",IF(E2907="","Uncategorized",IF(I2907="Unknown","Unknown category",IF(AND(I2907="Transfer",F2907=""),"Transfer needs ID",IF(AND(F2907&lt;&gt;"",ABS(N(L2907))&gt;0.009),"Unmatched transfer",IF(AND(LEFT(E2907,6)="Rental",K2907="Household"),"Rental row needs property",""))))))</f>
        <v/>
      </c>
    </row>
    <row r="2908" customFormat="false" ht="15" hidden="false" customHeight="false" outlineLevel="0" collapsed="false">
      <c r="A2908" s="21"/>
      <c r="D2908" s="22"/>
      <c r="I2908" s="23" t="str">
        <f aca="false">IF(E2908="","",IFERROR(INDEX(Categories!$A$2:$A$200,MATCH(E2908,Categories!$B$2:$B$200,0)),"Unknown"))</f>
        <v/>
      </c>
      <c r="J2908" s="24" t="str">
        <f aca="false">IF(A2908="","",DATE(YEAR(A2908),MONTH(A2908),1))</f>
        <v/>
      </c>
      <c r="K2908" s="23" t="str">
        <f aca="false">IF(A2908="","",IF(G2908&lt;&gt;"",G2908,IFERROR(INDEX(Accounts!$D$2:$D$40,MATCH(B2908,Accounts!$A$2:$A$40,0)),"Household")))</f>
        <v/>
      </c>
      <c r="L2908" s="25" t="str">
        <f aca="false">IF(F2908="","",SUMIFS($D$2:$D$3001,$F$2:$F$3001,F2908))</f>
        <v/>
      </c>
      <c r="M2908" s="23" t="str">
        <f aca="false">IF(A2908="","",IF(E2908="","Uncategorized",IF(I2908="Unknown","Unknown category",IF(AND(I2908="Transfer",F2908=""),"Transfer needs ID",IF(AND(F2908&lt;&gt;"",ABS(N(L2908))&gt;0.009),"Unmatched transfer",IF(AND(LEFT(E2908,6)="Rental",K2908="Household"),"Rental row needs property",""))))))</f>
        <v/>
      </c>
    </row>
    <row r="2909" customFormat="false" ht="15" hidden="false" customHeight="false" outlineLevel="0" collapsed="false">
      <c r="A2909" s="21"/>
      <c r="D2909" s="22"/>
      <c r="I2909" s="23" t="str">
        <f aca="false">IF(E2909="","",IFERROR(INDEX(Categories!$A$2:$A$200,MATCH(E2909,Categories!$B$2:$B$200,0)),"Unknown"))</f>
        <v/>
      </c>
      <c r="J2909" s="24" t="str">
        <f aca="false">IF(A2909="","",DATE(YEAR(A2909),MONTH(A2909),1))</f>
        <v/>
      </c>
      <c r="K2909" s="23" t="str">
        <f aca="false">IF(A2909="","",IF(G2909&lt;&gt;"",G2909,IFERROR(INDEX(Accounts!$D$2:$D$40,MATCH(B2909,Accounts!$A$2:$A$40,0)),"Household")))</f>
        <v/>
      </c>
      <c r="L2909" s="25" t="str">
        <f aca="false">IF(F2909="","",SUMIFS($D$2:$D$3001,$F$2:$F$3001,F2909))</f>
        <v/>
      </c>
      <c r="M2909" s="23" t="str">
        <f aca="false">IF(A2909="","",IF(E2909="","Uncategorized",IF(I2909="Unknown","Unknown category",IF(AND(I2909="Transfer",F2909=""),"Transfer needs ID",IF(AND(F2909&lt;&gt;"",ABS(N(L2909))&gt;0.009),"Unmatched transfer",IF(AND(LEFT(E2909,6)="Rental",K2909="Household"),"Rental row needs property",""))))))</f>
        <v/>
      </c>
    </row>
    <row r="2910" customFormat="false" ht="15" hidden="false" customHeight="false" outlineLevel="0" collapsed="false">
      <c r="A2910" s="21"/>
      <c r="D2910" s="22"/>
      <c r="I2910" s="23" t="str">
        <f aca="false">IF(E2910="","",IFERROR(INDEX(Categories!$A$2:$A$200,MATCH(E2910,Categories!$B$2:$B$200,0)),"Unknown"))</f>
        <v/>
      </c>
      <c r="J2910" s="24" t="str">
        <f aca="false">IF(A2910="","",DATE(YEAR(A2910),MONTH(A2910),1))</f>
        <v/>
      </c>
      <c r="K2910" s="23" t="str">
        <f aca="false">IF(A2910="","",IF(G2910&lt;&gt;"",G2910,IFERROR(INDEX(Accounts!$D$2:$D$40,MATCH(B2910,Accounts!$A$2:$A$40,0)),"Household")))</f>
        <v/>
      </c>
      <c r="L2910" s="25" t="str">
        <f aca="false">IF(F2910="","",SUMIFS($D$2:$D$3001,$F$2:$F$3001,F2910))</f>
        <v/>
      </c>
      <c r="M2910" s="23" t="str">
        <f aca="false">IF(A2910="","",IF(E2910="","Uncategorized",IF(I2910="Unknown","Unknown category",IF(AND(I2910="Transfer",F2910=""),"Transfer needs ID",IF(AND(F2910&lt;&gt;"",ABS(N(L2910))&gt;0.009),"Unmatched transfer",IF(AND(LEFT(E2910,6)="Rental",K2910="Household"),"Rental row needs property",""))))))</f>
        <v/>
      </c>
    </row>
    <row r="2911" customFormat="false" ht="15" hidden="false" customHeight="false" outlineLevel="0" collapsed="false">
      <c r="A2911" s="21"/>
      <c r="D2911" s="22"/>
      <c r="I2911" s="23" t="str">
        <f aca="false">IF(E2911="","",IFERROR(INDEX(Categories!$A$2:$A$200,MATCH(E2911,Categories!$B$2:$B$200,0)),"Unknown"))</f>
        <v/>
      </c>
      <c r="J2911" s="24" t="str">
        <f aca="false">IF(A2911="","",DATE(YEAR(A2911),MONTH(A2911),1))</f>
        <v/>
      </c>
      <c r="K2911" s="23" t="str">
        <f aca="false">IF(A2911="","",IF(G2911&lt;&gt;"",G2911,IFERROR(INDEX(Accounts!$D$2:$D$40,MATCH(B2911,Accounts!$A$2:$A$40,0)),"Household")))</f>
        <v/>
      </c>
      <c r="L2911" s="25" t="str">
        <f aca="false">IF(F2911="","",SUMIFS($D$2:$D$3001,$F$2:$F$3001,F2911))</f>
        <v/>
      </c>
      <c r="M2911" s="23" t="str">
        <f aca="false">IF(A2911="","",IF(E2911="","Uncategorized",IF(I2911="Unknown","Unknown category",IF(AND(I2911="Transfer",F2911=""),"Transfer needs ID",IF(AND(F2911&lt;&gt;"",ABS(N(L2911))&gt;0.009),"Unmatched transfer",IF(AND(LEFT(E2911,6)="Rental",K2911="Household"),"Rental row needs property",""))))))</f>
        <v/>
      </c>
    </row>
    <row r="2912" customFormat="false" ht="15" hidden="false" customHeight="false" outlineLevel="0" collapsed="false">
      <c r="A2912" s="21"/>
      <c r="D2912" s="22"/>
      <c r="I2912" s="23" t="str">
        <f aca="false">IF(E2912="","",IFERROR(INDEX(Categories!$A$2:$A$200,MATCH(E2912,Categories!$B$2:$B$200,0)),"Unknown"))</f>
        <v/>
      </c>
      <c r="J2912" s="24" t="str">
        <f aca="false">IF(A2912="","",DATE(YEAR(A2912),MONTH(A2912),1))</f>
        <v/>
      </c>
      <c r="K2912" s="23" t="str">
        <f aca="false">IF(A2912="","",IF(G2912&lt;&gt;"",G2912,IFERROR(INDEX(Accounts!$D$2:$D$40,MATCH(B2912,Accounts!$A$2:$A$40,0)),"Household")))</f>
        <v/>
      </c>
      <c r="L2912" s="25" t="str">
        <f aca="false">IF(F2912="","",SUMIFS($D$2:$D$3001,$F$2:$F$3001,F2912))</f>
        <v/>
      </c>
      <c r="M2912" s="23" t="str">
        <f aca="false">IF(A2912="","",IF(E2912="","Uncategorized",IF(I2912="Unknown","Unknown category",IF(AND(I2912="Transfer",F2912=""),"Transfer needs ID",IF(AND(F2912&lt;&gt;"",ABS(N(L2912))&gt;0.009),"Unmatched transfer",IF(AND(LEFT(E2912,6)="Rental",K2912="Household"),"Rental row needs property",""))))))</f>
        <v/>
      </c>
    </row>
    <row r="2913" customFormat="false" ht="15" hidden="false" customHeight="false" outlineLevel="0" collapsed="false">
      <c r="A2913" s="21"/>
      <c r="D2913" s="22"/>
      <c r="I2913" s="23" t="str">
        <f aca="false">IF(E2913="","",IFERROR(INDEX(Categories!$A$2:$A$200,MATCH(E2913,Categories!$B$2:$B$200,0)),"Unknown"))</f>
        <v/>
      </c>
      <c r="J2913" s="24" t="str">
        <f aca="false">IF(A2913="","",DATE(YEAR(A2913),MONTH(A2913),1))</f>
        <v/>
      </c>
      <c r="K2913" s="23" t="str">
        <f aca="false">IF(A2913="","",IF(G2913&lt;&gt;"",G2913,IFERROR(INDEX(Accounts!$D$2:$D$40,MATCH(B2913,Accounts!$A$2:$A$40,0)),"Household")))</f>
        <v/>
      </c>
      <c r="L2913" s="25" t="str">
        <f aca="false">IF(F2913="","",SUMIFS($D$2:$D$3001,$F$2:$F$3001,F2913))</f>
        <v/>
      </c>
      <c r="M2913" s="23" t="str">
        <f aca="false">IF(A2913="","",IF(E2913="","Uncategorized",IF(I2913="Unknown","Unknown category",IF(AND(I2913="Transfer",F2913=""),"Transfer needs ID",IF(AND(F2913&lt;&gt;"",ABS(N(L2913))&gt;0.009),"Unmatched transfer",IF(AND(LEFT(E2913,6)="Rental",K2913="Household"),"Rental row needs property",""))))))</f>
        <v/>
      </c>
    </row>
    <row r="2914" customFormat="false" ht="15" hidden="false" customHeight="false" outlineLevel="0" collapsed="false">
      <c r="A2914" s="21"/>
      <c r="D2914" s="22"/>
      <c r="I2914" s="23" t="str">
        <f aca="false">IF(E2914="","",IFERROR(INDEX(Categories!$A$2:$A$200,MATCH(E2914,Categories!$B$2:$B$200,0)),"Unknown"))</f>
        <v/>
      </c>
      <c r="J2914" s="24" t="str">
        <f aca="false">IF(A2914="","",DATE(YEAR(A2914),MONTH(A2914),1))</f>
        <v/>
      </c>
      <c r="K2914" s="23" t="str">
        <f aca="false">IF(A2914="","",IF(G2914&lt;&gt;"",G2914,IFERROR(INDEX(Accounts!$D$2:$D$40,MATCH(B2914,Accounts!$A$2:$A$40,0)),"Household")))</f>
        <v/>
      </c>
      <c r="L2914" s="25" t="str">
        <f aca="false">IF(F2914="","",SUMIFS($D$2:$D$3001,$F$2:$F$3001,F2914))</f>
        <v/>
      </c>
      <c r="M2914" s="23" t="str">
        <f aca="false">IF(A2914="","",IF(E2914="","Uncategorized",IF(I2914="Unknown","Unknown category",IF(AND(I2914="Transfer",F2914=""),"Transfer needs ID",IF(AND(F2914&lt;&gt;"",ABS(N(L2914))&gt;0.009),"Unmatched transfer",IF(AND(LEFT(E2914,6)="Rental",K2914="Household"),"Rental row needs property",""))))))</f>
        <v/>
      </c>
    </row>
    <row r="2915" customFormat="false" ht="15" hidden="false" customHeight="false" outlineLevel="0" collapsed="false">
      <c r="A2915" s="21"/>
      <c r="D2915" s="22"/>
      <c r="I2915" s="23" t="str">
        <f aca="false">IF(E2915="","",IFERROR(INDEX(Categories!$A$2:$A$200,MATCH(E2915,Categories!$B$2:$B$200,0)),"Unknown"))</f>
        <v/>
      </c>
      <c r="J2915" s="24" t="str">
        <f aca="false">IF(A2915="","",DATE(YEAR(A2915),MONTH(A2915),1))</f>
        <v/>
      </c>
      <c r="K2915" s="23" t="str">
        <f aca="false">IF(A2915="","",IF(G2915&lt;&gt;"",G2915,IFERROR(INDEX(Accounts!$D$2:$D$40,MATCH(B2915,Accounts!$A$2:$A$40,0)),"Household")))</f>
        <v/>
      </c>
      <c r="L2915" s="25" t="str">
        <f aca="false">IF(F2915="","",SUMIFS($D$2:$D$3001,$F$2:$F$3001,F2915))</f>
        <v/>
      </c>
      <c r="M2915" s="23" t="str">
        <f aca="false">IF(A2915="","",IF(E2915="","Uncategorized",IF(I2915="Unknown","Unknown category",IF(AND(I2915="Transfer",F2915=""),"Transfer needs ID",IF(AND(F2915&lt;&gt;"",ABS(N(L2915))&gt;0.009),"Unmatched transfer",IF(AND(LEFT(E2915,6)="Rental",K2915="Household"),"Rental row needs property",""))))))</f>
        <v/>
      </c>
    </row>
    <row r="2916" customFormat="false" ht="15" hidden="false" customHeight="false" outlineLevel="0" collapsed="false">
      <c r="A2916" s="21"/>
      <c r="D2916" s="22"/>
      <c r="I2916" s="23" t="str">
        <f aca="false">IF(E2916="","",IFERROR(INDEX(Categories!$A$2:$A$200,MATCH(E2916,Categories!$B$2:$B$200,0)),"Unknown"))</f>
        <v/>
      </c>
      <c r="J2916" s="24" t="str">
        <f aca="false">IF(A2916="","",DATE(YEAR(A2916),MONTH(A2916),1))</f>
        <v/>
      </c>
      <c r="K2916" s="23" t="str">
        <f aca="false">IF(A2916="","",IF(G2916&lt;&gt;"",G2916,IFERROR(INDEX(Accounts!$D$2:$D$40,MATCH(B2916,Accounts!$A$2:$A$40,0)),"Household")))</f>
        <v/>
      </c>
      <c r="L2916" s="25" t="str">
        <f aca="false">IF(F2916="","",SUMIFS($D$2:$D$3001,$F$2:$F$3001,F2916))</f>
        <v/>
      </c>
      <c r="M2916" s="23" t="str">
        <f aca="false">IF(A2916="","",IF(E2916="","Uncategorized",IF(I2916="Unknown","Unknown category",IF(AND(I2916="Transfer",F2916=""),"Transfer needs ID",IF(AND(F2916&lt;&gt;"",ABS(N(L2916))&gt;0.009),"Unmatched transfer",IF(AND(LEFT(E2916,6)="Rental",K2916="Household"),"Rental row needs property",""))))))</f>
        <v/>
      </c>
    </row>
    <row r="2917" customFormat="false" ht="15" hidden="false" customHeight="false" outlineLevel="0" collapsed="false">
      <c r="A2917" s="21"/>
      <c r="D2917" s="22"/>
      <c r="I2917" s="23" t="str">
        <f aca="false">IF(E2917="","",IFERROR(INDEX(Categories!$A$2:$A$200,MATCH(E2917,Categories!$B$2:$B$200,0)),"Unknown"))</f>
        <v/>
      </c>
      <c r="J2917" s="24" t="str">
        <f aca="false">IF(A2917="","",DATE(YEAR(A2917),MONTH(A2917),1))</f>
        <v/>
      </c>
      <c r="K2917" s="23" t="str">
        <f aca="false">IF(A2917="","",IF(G2917&lt;&gt;"",G2917,IFERROR(INDEX(Accounts!$D$2:$D$40,MATCH(B2917,Accounts!$A$2:$A$40,0)),"Household")))</f>
        <v/>
      </c>
      <c r="L2917" s="25" t="str">
        <f aca="false">IF(F2917="","",SUMIFS($D$2:$D$3001,$F$2:$F$3001,F2917))</f>
        <v/>
      </c>
      <c r="M2917" s="23" t="str">
        <f aca="false">IF(A2917="","",IF(E2917="","Uncategorized",IF(I2917="Unknown","Unknown category",IF(AND(I2917="Transfer",F2917=""),"Transfer needs ID",IF(AND(F2917&lt;&gt;"",ABS(N(L2917))&gt;0.009),"Unmatched transfer",IF(AND(LEFT(E2917,6)="Rental",K2917="Household"),"Rental row needs property",""))))))</f>
        <v/>
      </c>
    </row>
    <row r="2918" customFormat="false" ht="15" hidden="false" customHeight="false" outlineLevel="0" collapsed="false">
      <c r="A2918" s="21"/>
      <c r="D2918" s="22"/>
      <c r="I2918" s="23" t="str">
        <f aca="false">IF(E2918="","",IFERROR(INDEX(Categories!$A$2:$A$200,MATCH(E2918,Categories!$B$2:$B$200,0)),"Unknown"))</f>
        <v/>
      </c>
      <c r="J2918" s="24" t="str">
        <f aca="false">IF(A2918="","",DATE(YEAR(A2918),MONTH(A2918),1))</f>
        <v/>
      </c>
      <c r="K2918" s="23" t="str">
        <f aca="false">IF(A2918="","",IF(G2918&lt;&gt;"",G2918,IFERROR(INDEX(Accounts!$D$2:$D$40,MATCH(B2918,Accounts!$A$2:$A$40,0)),"Household")))</f>
        <v/>
      </c>
      <c r="L2918" s="25" t="str">
        <f aca="false">IF(F2918="","",SUMIFS($D$2:$D$3001,$F$2:$F$3001,F2918))</f>
        <v/>
      </c>
      <c r="M2918" s="23" t="str">
        <f aca="false">IF(A2918="","",IF(E2918="","Uncategorized",IF(I2918="Unknown","Unknown category",IF(AND(I2918="Transfer",F2918=""),"Transfer needs ID",IF(AND(F2918&lt;&gt;"",ABS(N(L2918))&gt;0.009),"Unmatched transfer",IF(AND(LEFT(E2918,6)="Rental",K2918="Household"),"Rental row needs property",""))))))</f>
        <v/>
      </c>
    </row>
    <row r="2919" customFormat="false" ht="15" hidden="false" customHeight="false" outlineLevel="0" collapsed="false">
      <c r="A2919" s="21"/>
      <c r="D2919" s="22"/>
      <c r="I2919" s="23" t="str">
        <f aca="false">IF(E2919="","",IFERROR(INDEX(Categories!$A$2:$A$200,MATCH(E2919,Categories!$B$2:$B$200,0)),"Unknown"))</f>
        <v/>
      </c>
      <c r="J2919" s="24" t="str">
        <f aca="false">IF(A2919="","",DATE(YEAR(A2919),MONTH(A2919),1))</f>
        <v/>
      </c>
      <c r="K2919" s="23" t="str">
        <f aca="false">IF(A2919="","",IF(G2919&lt;&gt;"",G2919,IFERROR(INDEX(Accounts!$D$2:$D$40,MATCH(B2919,Accounts!$A$2:$A$40,0)),"Household")))</f>
        <v/>
      </c>
      <c r="L2919" s="25" t="str">
        <f aca="false">IF(F2919="","",SUMIFS($D$2:$D$3001,$F$2:$F$3001,F2919))</f>
        <v/>
      </c>
      <c r="M2919" s="23" t="str">
        <f aca="false">IF(A2919="","",IF(E2919="","Uncategorized",IF(I2919="Unknown","Unknown category",IF(AND(I2919="Transfer",F2919=""),"Transfer needs ID",IF(AND(F2919&lt;&gt;"",ABS(N(L2919))&gt;0.009),"Unmatched transfer",IF(AND(LEFT(E2919,6)="Rental",K2919="Household"),"Rental row needs property",""))))))</f>
        <v/>
      </c>
    </row>
    <row r="2920" customFormat="false" ht="15" hidden="false" customHeight="false" outlineLevel="0" collapsed="false">
      <c r="A2920" s="21"/>
      <c r="D2920" s="22"/>
      <c r="I2920" s="23" t="str">
        <f aca="false">IF(E2920="","",IFERROR(INDEX(Categories!$A$2:$A$200,MATCH(E2920,Categories!$B$2:$B$200,0)),"Unknown"))</f>
        <v/>
      </c>
      <c r="J2920" s="24" t="str">
        <f aca="false">IF(A2920="","",DATE(YEAR(A2920),MONTH(A2920),1))</f>
        <v/>
      </c>
      <c r="K2920" s="23" t="str">
        <f aca="false">IF(A2920="","",IF(G2920&lt;&gt;"",G2920,IFERROR(INDEX(Accounts!$D$2:$D$40,MATCH(B2920,Accounts!$A$2:$A$40,0)),"Household")))</f>
        <v/>
      </c>
      <c r="L2920" s="25" t="str">
        <f aca="false">IF(F2920="","",SUMIFS($D$2:$D$3001,$F$2:$F$3001,F2920))</f>
        <v/>
      </c>
      <c r="M2920" s="23" t="str">
        <f aca="false">IF(A2920="","",IF(E2920="","Uncategorized",IF(I2920="Unknown","Unknown category",IF(AND(I2920="Transfer",F2920=""),"Transfer needs ID",IF(AND(F2920&lt;&gt;"",ABS(N(L2920))&gt;0.009),"Unmatched transfer",IF(AND(LEFT(E2920,6)="Rental",K2920="Household"),"Rental row needs property",""))))))</f>
        <v/>
      </c>
    </row>
    <row r="2921" customFormat="false" ht="15" hidden="false" customHeight="false" outlineLevel="0" collapsed="false">
      <c r="A2921" s="21"/>
      <c r="D2921" s="22"/>
      <c r="I2921" s="23" t="str">
        <f aca="false">IF(E2921="","",IFERROR(INDEX(Categories!$A$2:$A$200,MATCH(E2921,Categories!$B$2:$B$200,0)),"Unknown"))</f>
        <v/>
      </c>
      <c r="J2921" s="24" t="str">
        <f aca="false">IF(A2921="","",DATE(YEAR(A2921),MONTH(A2921),1))</f>
        <v/>
      </c>
      <c r="K2921" s="23" t="str">
        <f aca="false">IF(A2921="","",IF(G2921&lt;&gt;"",G2921,IFERROR(INDEX(Accounts!$D$2:$D$40,MATCH(B2921,Accounts!$A$2:$A$40,0)),"Household")))</f>
        <v/>
      </c>
      <c r="L2921" s="25" t="str">
        <f aca="false">IF(F2921="","",SUMIFS($D$2:$D$3001,$F$2:$F$3001,F2921))</f>
        <v/>
      </c>
      <c r="M2921" s="23" t="str">
        <f aca="false">IF(A2921="","",IF(E2921="","Uncategorized",IF(I2921="Unknown","Unknown category",IF(AND(I2921="Transfer",F2921=""),"Transfer needs ID",IF(AND(F2921&lt;&gt;"",ABS(N(L2921))&gt;0.009),"Unmatched transfer",IF(AND(LEFT(E2921,6)="Rental",K2921="Household"),"Rental row needs property",""))))))</f>
        <v/>
      </c>
    </row>
    <row r="2922" customFormat="false" ht="15" hidden="false" customHeight="false" outlineLevel="0" collapsed="false">
      <c r="A2922" s="21"/>
      <c r="D2922" s="22"/>
      <c r="I2922" s="23" t="str">
        <f aca="false">IF(E2922="","",IFERROR(INDEX(Categories!$A$2:$A$200,MATCH(E2922,Categories!$B$2:$B$200,0)),"Unknown"))</f>
        <v/>
      </c>
      <c r="J2922" s="24" t="str">
        <f aca="false">IF(A2922="","",DATE(YEAR(A2922),MONTH(A2922),1))</f>
        <v/>
      </c>
      <c r="K2922" s="23" t="str">
        <f aca="false">IF(A2922="","",IF(G2922&lt;&gt;"",G2922,IFERROR(INDEX(Accounts!$D$2:$D$40,MATCH(B2922,Accounts!$A$2:$A$40,0)),"Household")))</f>
        <v/>
      </c>
      <c r="L2922" s="25" t="str">
        <f aca="false">IF(F2922="","",SUMIFS($D$2:$D$3001,$F$2:$F$3001,F2922))</f>
        <v/>
      </c>
      <c r="M2922" s="23" t="str">
        <f aca="false">IF(A2922="","",IF(E2922="","Uncategorized",IF(I2922="Unknown","Unknown category",IF(AND(I2922="Transfer",F2922=""),"Transfer needs ID",IF(AND(F2922&lt;&gt;"",ABS(N(L2922))&gt;0.009),"Unmatched transfer",IF(AND(LEFT(E2922,6)="Rental",K2922="Household"),"Rental row needs property",""))))))</f>
        <v/>
      </c>
    </row>
    <row r="2923" customFormat="false" ht="15" hidden="false" customHeight="false" outlineLevel="0" collapsed="false">
      <c r="A2923" s="21"/>
      <c r="D2923" s="22"/>
      <c r="I2923" s="23" t="str">
        <f aca="false">IF(E2923="","",IFERROR(INDEX(Categories!$A$2:$A$200,MATCH(E2923,Categories!$B$2:$B$200,0)),"Unknown"))</f>
        <v/>
      </c>
      <c r="J2923" s="24" t="str">
        <f aca="false">IF(A2923="","",DATE(YEAR(A2923),MONTH(A2923),1))</f>
        <v/>
      </c>
      <c r="K2923" s="23" t="str">
        <f aca="false">IF(A2923="","",IF(G2923&lt;&gt;"",G2923,IFERROR(INDEX(Accounts!$D$2:$D$40,MATCH(B2923,Accounts!$A$2:$A$40,0)),"Household")))</f>
        <v/>
      </c>
      <c r="L2923" s="25" t="str">
        <f aca="false">IF(F2923="","",SUMIFS($D$2:$D$3001,$F$2:$F$3001,F2923))</f>
        <v/>
      </c>
      <c r="M2923" s="23" t="str">
        <f aca="false">IF(A2923="","",IF(E2923="","Uncategorized",IF(I2923="Unknown","Unknown category",IF(AND(I2923="Transfer",F2923=""),"Transfer needs ID",IF(AND(F2923&lt;&gt;"",ABS(N(L2923))&gt;0.009),"Unmatched transfer",IF(AND(LEFT(E2923,6)="Rental",K2923="Household"),"Rental row needs property",""))))))</f>
        <v/>
      </c>
    </row>
    <row r="2924" customFormat="false" ht="15" hidden="false" customHeight="false" outlineLevel="0" collapsed="false">
      <c r="A2924" s="21"/>
      <c r="D2924" s="22"/>
      <c r="I2924" s="23" t="str">
        <f aca="false">IF(E2924="","",IFERROR(INDEX(Categories!$A$2:$A$200,MATCH(E2924,Categories!$B$2:$B$200,0)),"Unknown"))</f>
        <v/>
      </c>
      <c r="J2924" s="24" t="str">
        <f aca="false">IF(A2924="","",DATE(YEAR(A2924),MONTH(A2924),1))</f>
        <v/>
      </c>
      <c r="K2924" s="23" t="str">
        <f aca="false">IF(A2924="","",IF(G2924&lt;&gt;"",G2924,IFERROR(INDEX(Accounts!$D$2:$D$40,MATCH(B2924,Accounts!$A$2:$A$40,0)),"Household")))</f>
        <v/>
      </c>
      <c r="L2924" s="25" t="str">
        <f aca="false">IF(F2924="","",SUMIFS($D$2:$D$3001,$F$2:$F$3001,F2924))</f>
        <v/>
      </c>
      <c r="M2924" s="23" t="str">
        <f aca="false">IF(A2924="","",IF(E2924="","Uncategorized",IF(I2924="Unknown","Unknown category",IF(AND(I2924="Transfer",F2924=""),"Transfer needs ID",IF(AND(F2924&lt;&gt;"",ABS(N(L2924))&gt;0.009),"Unmatched transfer",IF(AND(LEFT(E2924,6)="Rental",K2924="Household"),"Rental row needs property",""))))))</f>
        <v/>
      </c>
    </row>
    <row r="2925" customFormat="false" ht="15" hidden="false" customHeight="false" outlineLevel="0" collapsed="false">
      <c r="A2925" s="21"/>
      <c r="D2925" s="22"/>
      <c r="I2925" s="23" t="str">
        <f aca="false">IF(E2925="","",IFERROR(INDEX(Categories!$A$2:$A$200,MATCH(E2925,Categories!$B$2:$B$200,0)),"Unknown"))</f>
        <v/>
      </c>
      <c r="J2925" s="24" t="str">
        <f aca="false">IF(A2925="","",DATE(YEAR(A2925),MONTH(A2925),1))</f>
        <v/>
      </c>
      <c r="K2925" s="23" t="str">
        <f aca="false">IF(A2925="","",IF(G2925&lt;&gt;"",G2925,IFERROR(INDEX(Accounts!$D$2:$D$40,MATCH(B2925,Accounts!$A$2:$A$40,0)),"Household")))</f>
        <v/>
      </c>
      <c r="L2925" s="25" t="str">
        <f aca="false">IF(F2925="","",SUMIFS($D$2:$D$3001,$F$2:$F$3001,F2925))</f>
        <v/>
      </c>
      <c r="M2925" s="23" t="str">
        <f aca="false">IF(A2925="","",IF(E2925="","Uncategorized",IF(I2925="Unknown","Unknown category",IF(AND(I2925="Transfer",F2925=""),"Transfer needs ID",IF(AND(F2925&lt;&gt;"",ABS(N(L2925))&gt;0.009),"Unmatched transfer",IF(AND(LEFT(E2925,6)="Rental",K2925="Household"),"Rental row needs property",""))))))</f>
        <v/>
      </c>
    </row>
    <row r="2926" customFormat="false" ht="15" hidden="false" customHeight="false" outlineLevel="0" collapsed="false">
      <c r="A2926" s="21"/>
      <c r="D2926" s="22"/>
      <c r="I2926" s="23" t="str">
        <f aca="false">IF(E2926="","",IFERROR(INDEX(Categories!$A$2:$A$200,MATCH(E2926,Categories!$B$2:$B$200,0)),"Unknown"))</f>
        <v/>
      </c>
      <c r="J2926" s="24" t="str">
        <f aca="false">IF(A2926="","",DATE(YEAR(A2926),MONTH(A2926),1))</f>
        <v/>
      </c>
      <c r="K2926" s="23" t="str">
        <f aca="false">IF(A2926="","",IF(G2926&lt;&gt;"",G2926,IFERROR(INDEX(Accounts!$D$2:$D$40,MATCH(B2926,Accounts!$A$2:$A$40,0)),"Household")))</f>
        <v/>
      </c>
      <c r="L2926" s="25" t="str">
        <f aca="false">IF(F2926="","",SUMIFS($D$2:$D$3001,$F$2:$F$3001,F2926))</f>
        <v/>
      </c>
      <c r="M2926" s="23" t="str">
        <f aca="false">IF(A2926="","",IF(E2926="","Uncategorized",IF(I2926="Unknown","Unknown category",IF(AND(I2926="Transfer",F2926=""),"Transfer needs ID",IF(AND(F2926&lt;&gt;"",ABS(N(L2926))&gt;0.009),"Unmatched transfer",IF(AND(LEFT(E2926,6)="Rental",K2926="Household"),"Rental row needs property",""))))))</f>
        <v/>
      </c>
    </row>
    <row r="2927" customFormat="false" ht="15" hidden="false" customHeight="false" outlineLevel="0" collapsed="false">
      <c r="A2927" s="21"/>
      <c r="D2927" s="22"/>
      <c r="I2927" s="23" t="str">
        <f aca="false">IF(E2927="","",IFERROR(INDEX(Categories!$A$2:$A$200,MATCH(E2927,Categories!$B$2:$B$200,0)),"Unknown"))</f>
        <v/>
      </c>
      <c r="J2927" s="24" t="str">
        <f aca="false">IF(A2927="","",DATE(YEAR(A2927),MONTH(A2927),1))</f>
        <v/>
      </c>
      <c r="K2927" s="23" t="str">
        <f aca="false">IF(A2927="","",IF(G2927&lt;&gt;"",G2927,IFERROR(INDEX(Accounts!$D$2:$D$40,MATCH(B2927,Accounts!$A$2:$A$40,0)),"Household")))</f>
        <v/>
      </c>
      <c r="L2927" s="25" t="str">
        <f aca="false">IF(F2927="","",SUMIFS($D$2:$D$3001,$F$2:$F$3001,F2927))</f>
        <v/>
      </c>
      <c r="M2927" s="23" t="str">
        <f aca="false">IF(A2927="","",IF(E2927="","Uncategorized",IF(I2927="Unknown","Unknown category",IF(AND(I2927="Transfer",F2927=""),"Transfer needs ID",IF(AND(F2927&lt;&gt;"",ABS(N(L2927))&gt;0.009),"Unmatched transfer",IF(AND(LEFT(E2927,6)="Rental",K2927="Household"),"Rental row needs property",""))))))</f>
        <v/>
      </c>
    </row>
    <row r="2928" customFormat="false" ht="15" hidden="false" customHeight="false" outlineLevel="0" collapsed="false">
      <c r="A2928" s="21"/>
      <c r="D2928" s="22"/>
      <c r="I2928" s="23" t="str">
        <f aca="false">IF(E2928="","",IFERROR(INDEX(Categories!$A$2:$A$200,MATCH(E2928,Categories!$B$2:$B$200,0)),"Unknown"))</f>
        <v/>
      </c>
      <c r="J2928" s="24" t="str">
        <f aca="false">IF(A2928="","",DATE(YEAR(A2928),MONTH(A2928),1))</f>
        <v/>
      </c>
      <c r="K2928" s="23" t="str">
        <f aca="false">IF(A2928="","",IF(G2928&lt;&gt;"",G2928,IFERROR(INDEX(Accounts!$D$2:$D$40,MATCH(B2928,Accounts!$A$2:$A$40,0)),"Household")))</f>
        <v/>
      </c>
      <c r="L2928" s="25" t="str">
        <f aca="false">IF(F2928="","",SUMIFS($D$2:$D$3001,$F$2:$F$3001,F2928))</f>
        <v/>
      </c>
      <c r="M2928" s="23" t="str">
        <f aca="false">IF(A2928="","",IF(E2928="","Uncategorized",IF(I2928="Unknown","Unknown category",IF(AND(I2928="Transfer",F2928=""),"Transfer needs ID",IF(AND(F2928&lt;&gt;"",ABS(N(L2928))&gt;0.009),"Unmatched transfer",IF(AND(LEFT(E2928,6)="Rental",K2928="Household"),"Rental row needs property",""))))))</f>
        <v/>
      </c>
    </row>
    <row r="2929" customFormat="false" ht="15" hidden="false" customHeight="false" outlineLevel="0" collapsed="false">
      <c r="A2929" s="21"/>
      <c r="D2929" s="22"/>
      <c r="I2929" s="23" t="str">
        <f aca="false">IF(E2929="","",IFERROR(INDEX(Categories!$A$2:$A$200,MATCH(E2929,Categories!$B$2:$B$200,0)),"Unknown"))</f>
        <v/>
      </c>
      <c r="J2929" s="24" t="str">
        <f aca="false">IF(A2929="","",DATE(YEAR(A2929),MONTH(A2929),1))</f>
        <v/>
      </c>
      <c r="K2929" s="23" t="str">
        <f aca="false">IF(A2929="","",IF(G2929&lt;&gt;"",G2929,IFERROR(INDEX(Accounts!$D$2:$D$40,MATCH(B2929,Accounts!$A$2:$A$40,0)),"Household")))</f>
        <v/>
      </c>
      <c r="L2929" s="25" t="str">
        <f aca="false">IF(F2929="","",SUMIFS($D$2:$D$3001,$F$2:$F$3001,F2929))</f>
        <v/>
      </c>
      <c r="M2929" s="23" t="str">
        <f aca="false">IF(A2929="","",IF(E2929="","Uncategorized",IF(I2929="Unknown","Unknown category",IF(AND(I2929="Transfer",F2929=""),"Transfer needs ID",IF(AND(F2929&lt;&gt;"",ABS(N(L2929))&gt;0.009),"Unmatched transfer",IF(AND(LEFT(E2929,6)="Rental",K2929="Household"),"Rental row needs property",""))))))</f>
        <v/>
      </c>
    </row>
    <row r="2930" customFormat="false" ht="15" hidden="false" customHeight="false" outlineLevel="0" collapsed="false">
      <c r="A2930" s="21"/>
      <c r="D2930" s="22"/>
      <c r="I2930" s="23" t="str">
        <f aca="false">IF(E2930="","",IFERROR(INDEX(Categories!$A$2:$A$200,MATCH(E2930,Categories!$B$2:$B$200,0)),"Unknown"))</f>
        <v/>
      </c>
      <c r="J2930" s="24" t="str">
        <f aca="false">IF(A2930="","",DATE(YEAR(A2930),MONTH(A2930),1))</f>
        <v/>
      </c>
      <c r="K2930" s="23" t="str">
        <f aca="false">IF(A2930="","",IF(G2930&lt;&gt;"",G2930,IFERROR(INDEX(Accounts!$D$2:$D$40,MATCH(B2930,Accounts!$A$2:$A$40,0)),"Household")))</f>
        <v/>
      </c>
      <c r="L2930" s="25" t="str">
        <f aca="false">IF(F2930="","",SUMIFS($D$2:$D$3001,$F$2:$F$3001,F2930))</f>
        <v/>
      </c>
      <c r="M2930" s="23" t="str">
        <f aca="false">IF(A2930="","",IF(E2930="","Uncategorized",IF(I2930="Unknown","Unknown category",IF(AND(I2930="Transfer",F2930=""),"Transfer needs ID",IF(AND(F2930&lt;&gt;"",ABS(N(L2930))&gt;0.009),"Unmatched transfer",IF(AND(LEFT(E2930,6)="Rental",K2930="Household"),"Rental row needs property",""))))))</f>
        <v/>
      </c>
    </row>
    <row r="2931" customFormat="false" ht="15" hidden="false" customHeight="false" outlineLevel="0" collapsed="false">
      <c r="A2931" s="21"/>
      <c r="D2931" s="22"/>
      <c r="I2931" s="23" t="str">
        <f aca="false">IF(E2931="","",IFERROR(INDEX(Categories!$A$2:$A$200,MATCH(E2931,Categories!$B$2:$B$200,0)),"Unknown"))</f>
        <v/>
      </c>
      <c r="J2931" s="24" t="str">
        <f aca="false">IF(A2931="","",DATE(YEAR(A2931),MONTH(A2931),1))</f>
        <v/>
      </c>
      <c r="K2931" s="23" t="str">
        <f aca="false">IF(A2931="","",IF(G2931&lt;&gt;"",G2931,IFERROR(INDEX(Accounts!$D$2:$D$40,MATCH(B2931,Accounts!$A$2:$A$40,0)),"Household")))</f>
        <v/>
      </c>
      <c r="L2931" s="25" t="str">
        <f aca="false">IF(F2931="","",SUMIFS($D$2:$D$3001,$F$2:$F$3001,F2931))</f>
        <v/>
      </c>
      <c r="M2931" s="23" t="str">
        <f aca="false">IF(A2931="","",IF(E2931="","Uncategorized",IF(I2931="Unknown","Unknown category",IF(AND(I2931="Transfer",F2931=""),"Transfer needs ID",IF(AND(F2931&lt;&gt;"",ABS(N(L2931))&gt;0.009),"Unmatched transfer",IF(AND(LEFT(E2931,6)="Rental",K2931="Household"),"Rental row needs property",""))))))</f>
        <v/>
      </c>
    </row>
    <row r="2932" customFormat="false" ht="15" hidden="false" customHeight="false" outlineLevel="0" collapsed="false">
      <c r="A2932" s="21"/>
      <c r="D2932" s="22"/>
      <c r="I2932" s="23" t="str">
        <f aca="false">IF(E2932="","",IFERROR(INDEX(Categories!$A$2:$A$200,MATCH(E2932,Categories!$B$2:$B$200,0)),"Unknown"))</f>
        <v/>
      </c>
      <c r="J2932" s="24" t="str">
        <f aca="false">IF(A2932="","",DATE(YEAR(A2932),MONTH(A2932),1))</f>
        <v/>
      </c>
      <c r="K2932" s="23" t="str">
        <f aca="false">IF(A2932="","",IF(G2932&lt;&gt;"",G2932,IFERROR(INDEX(Accounts!$D$2:$D$40,MATCH(B2932,Accounts!$A$2:$A$40,0)),"Household")))</f>
        <v/>
      </c>
      <c r="L2932" s="25" t="str">
        <f aca="false">IF(F2932="","",SUMIFS($D$2:$D$3001,$F$2:$F$3001,F2932))</f>
        <v/>
      </c>
      <c r="M2932" s="23" t="str">
        <f aca="false">IF(A2932="","",IF(E2932="","Uncategorized",IF(I2932="Unknown","Unknown category",IF(AND(I2932="Transfer",F2932=""),"Transfer needs ID",IF(AND(F2932&lt;&gt;"",ABS(N(L2932))&gt;0.009),"Unmatched transfer",IF(AND(LEFT(E2932,6)="Rental",K2932="Household"),"Rental row needs property",""))))))</f>
        <v/>
      </c>
    </row>
    <row r="2933" customFormat="false" ht="15" hidden="false" customHeight="false" outlineLevel="0" collapsed="false">
      <c r="A2933" s="21"/>
      <c r="D2933" s="22"/>
      <c r="I2933" s="23" t="str">
        <f aca="false">IF(E2933="","",IFERROR(INDEX(Categories!$A$2:$A$200,MATCH(E2933,Categories!$B$2:$B$200,0)),"Unknown"))</f>
        <v/>
      </c>
      <c r="J2933" s="24" t="str">
        <f aca="false">IF(A2933="","",DATE(YEAR(A2933),MONTH(A2933),1))</f>
        <v/>
      </c>
      <c r="K2933" s="23" t="str">
        <f aca="false">IF(A2933="","",IF(G2933&lt;&gt;"",G2933,IFERROR(INDEX(Accounts!$D$2:$D$40,MATCH(B2933,Accounts!$A$2:$A$40,0)),"Household")))</f>
        <v/>
      </c>
      <c r="L2933" s="25" t="str">
        <f aca="false">IF(F2933="","",SUMIFS($D$2:$D$3001,$F$2:$F$3001,F2933))</f>
        <v/>
      </c>
      <c r="M2933" s="23" t="str">
        <f aca="false">IF(A2933="","",IF(E2933="","Uncategorized",IF(I2933="Unknown","Unknown category",IF(AND(I2933="Transfer",F2933=""),"Transfer needs ID",IF(AND(F2933&lt;&gt;"",ABS(N(L2933))&gt;0.009),"Unmatched transfer",IF(AND(LEFT(E2933,6)="Rental",K2933="Household"),"Rental row needs property",""))))))</f>
        <v/>
      </c>
    </row>
    <row r="2934" customFormat="false" ht="15" hidden="false" customHeight="false" outlineLevel="0" collapsed="false">
      <c r="A2934" s="21"/>
      <c r="D2934" s="22"/>
      <c r="I2934" s="23" t="str">
        <f aca="false">IF(E2934="","",IFERROR(INDEX(Categories!$A$2:$A$200,MATCH(E2934,Categories!$B$2:$B$200,0)),"Unknown"))</f>
        <v/>
      </c>
      <c r="J2934" s="24" t="str">
        <f aca="false">IF(A2934="","",DATE(YEAR(A2934),MONTH(A2934),1))</f>
        <v/>
      </c>
      <c r="K2934" s="23" t="str">
        <f aca="false">IF(A2934="","",IF(G2934&lt;&gt;"",G2934,IFERROR(INDEX(Accounts!$D$2:$D$40,MATCH(B2934,Accounts!$A$2:$A$40,0)),"Household")))</f>
        <v/>
      </c>
      <c r="L2934" s="25" t="str">
        <f aca="false">IF(F2934="","",SUMIFS($D$2:$D$3001,$F$2:$F$3001,F2934))</f>
        <v/>
      </c>
      <c r="M2934" s="23" t="str">
        <f aca="false">IF(A2934="","",IF(E2934="","Uncategorized",IF(I2934="Unknown","Unknown category",IF(AND(I2934="Transfer",F2934=""),"Transfer needs ID",IF(AND(F2934&lt;&gt;"",ABS(N(L2934))&gt;0.009),"Unmatched transfer",IF(AND(LEFT(E2934,6)="Rental",K2934="Household"),"Rental row needs property",""))))))</f>
        <v/>
      </c>
    </row>
    <row r="2935" customFormat="false" ht="15" hidden="false" customHeight="false" outlineLevel="0" collapsed="false">
      <c r="A2935" s="21"/>
      <c r="D2935" s="22"/>
      <c r="I2935" s="23" t="str">
        <f aca="false">IF(E2935="","",IFERROR(INDEX(Categories!$A$2:$A$200,MATCH(E2935,Categories!$B$2:$B$200,0)),"Unknown"))</f>
        <v/>
      </c>
      <c r="J2935" s="24" t="str">
        <f aca="false">IF(A2935="","",DATE(YEAR(A2935),MONTH(A2935),1))</f>
        <v/>
      </c>
      <c r="K2935" s="23" t="str">
        <f aca="false">IF(A2935="","",IF(G2935&lt;&gt;"",G2935,IFERROR(INDEX(Accounts!$D$2:$D$40,MATCH(B2935,Accounts!$A$2:$A$40,0)),"Household")))</f>
        <v/>
      </c>
      <c r="L2935" s="25" t="str">
        <f aca="false">IF(F2935="","",SUMIFS($D$2:$D$3001,$F$2:$F$3001,F2935))</f>
        <v/>
      </c>
      <c r="M2935" s="23" t="str">
        <f aca="false">IF(A2935="","",IF(E2935="","Uncategorized",IF(I2935="Unknown","Unknown category",IF(AND(I2935="Transfer",F2935=""),"Transfer needs ID",IF(AND(F2935&lt;&gt;"",ABS(N(L2935))&gt;0.009),"Unmatched transfer",IF(AND(LEFT(E2935,6)="Rental",K2935="Household"),"Rental row needs property",""))))))</f>
        <v/>
      </c>
    </row>
    <row r="2936" customFormat="false" ht="15" hidden="false" customHeight="false" outlineLevel="0" collapsed="false">
      <c r="A2936" s="21"/>
      <c r="D2936" s="22"/>
      <c r="I2936" s="23" t="str">
        <f aca="false">IF(E2936="","",IFERROR(INDEX(Categories!$A$2:$A$200,MATCH(E2936,Categories!$B$2:$B$200,0)),"Unknown"))</f>
        <v/>
      </c>
      <c r="J2936" s="24" t="str">
        <f aca="false">IF(A2936="","",DATE(YEAR(A2936),MONTH(A2936),1))</f>
        <v/>
      </c>
      <c r="K2936" s="23" t="str">
        <f aca="false">IF(A2936="","",IF(G2936&lt;&gt;"",G2936,IFERROR(INDEX(Accounts!$D$2:$D$40,MATCH(B2936,Accounts!$A$2:$A$40,0)),"Household")))</f>
        <v/>
      </c>
      <c r="L2936" s="25" t="str">
        <f aca="false">IF(F2936="","",SUMIFS($D$2:$D$3001,$F$2:$F$3001,F2936))</f>
        <v/>
      </c>
      <c r="M2936" s="23" t="str">
        <f aca="false">IF(A2936="","",IF(E2936="","Uncategorized",IF(I2936="Unknown","Unknown category",IF(AND(I2936="Transfer",F2936=""),"Transfer needs ID",IF(AND(F2936&lt;&gt;"",ABS(N(L2936))&gt;0.009),"Unmatched transfer",IF(AND(LEFT(E2936,6)="Rental",K2936="Household"),"Rental row needs property",""))))))</f>
        <v/>
      </c>
    </row>
    <row r="2937" customFormat="false" ht="15" hidden="false" customHeight="false" outlineLevel="0" collapsed="false">
      <c r="A2937" s="21"/>
      <c r="D2937" s="22"/>
      <c r="I2937" s="23" t="str">
        <f aca="false">IF(E2937="","",IFERROR(INDEX(Categories!$A$2:$A$200,MATCH(E2937,Categories!$B$2:$B$200,0)),"Unknown"))</f>
        <v/>
      </c>
      <c r="J2937" s="24" t="str">
        <f aca="false">IF(A2937="","",DATE(YEAR(A2937),MONTH(A2937),1))</f>
        <v/>
      </c>
      <c r="K2937" s="23" t="str">
        <f aca="false">IF(A2937="","",IF(G2937&lt;&gt;"",G2937,IFERROR(INDEX(Accounts!$D$2:$D$40,MATCH(B2937,Accounts!$A$2:$A$40,0)),"Household")))</f>
        <v/>
      </c>
      <c r="L2937" s="25" t="str">
        <f aca="false">IF(F2937="","",SUMIFS($D$2:$D$3001,$F$2:$F$3001,F2937))</f>
        <v/>
      </c>
      <c r="M2937" s="23" t="str">
        <f aca="false">IF(A2937="","",IF(E2937="","Uncategorized",IF(I2937="Unknown","Unknown category",IF(AND(I2937="Transfer",F2937=""),"Transfer needs ID",IF(AND(F2937&lt;&gt;"",ABS(N(L2937))&gt;0.009),"Unmatched transfer",IF(AND(LEFT(E2937,6)="Rental",K2937="Household"),"Rental row needs property",""))))))</f>
        <v/>
      </c>
    </row>
    <row r="2938" customFormat="false" ht="15" hidden="false" customHeight="false" outlineLevel="0" collapsed="false">
      <c r="A2938" s="21"/>
      <c r="D2938" s="22"/>
      <c r="I2938" s="23" t="str">
        <f aca="false">IF(E2938="","",IFERROR(INDEX(Categories!$A$2:$A$200,MATCH(E2938,Categories!$B$2:$B$200,0)),"Unknown"))</f>
        <v/>
      </c>
      <c r="J2938" s="24" t="str">
        <f aca="false">IF(A2938="","",DATE(YEAR(A2938),MONTH(A2938),1))</f>
        <v/>
      </c>
      <c r="K2938" s="23" t="str">
        <f aca="false">IF(A2938="","",IF(G2938&lt;&gt;"",G2938,IFERROR(INDEX(Accounts!$D$2:$D$40,MATCH(B2938,Accounts!$A$2:$A$40,0)),"Household")))</f>
        <v/>
      </c>
      <c r="L2938" s="25" t="str">
        <f aca="false">IF(F2938="","",SUMIFS($D$2:$D$3001,$F$2:$F$3001,F2938))</f>
        <v/>
      </c>
      <c r="M2938" s="23" t="str">
        <f aca="false">IF(A2938="","",IF(E2938="","Uncategorized",IF(I2938="Unknown","Unknown category",IF(AND(I2938="Transfer",F2938=""),"Transfer needs ID",IF(AND(F2938&lt;&gt;"",ABS(N(L2938))&gt;0.009),"Unmatched transfer",IF(AND(LEFT(E2938,6)="Rental",K2938="Household"),"Rental row needs property",""))))))</f>
        <v/>
      </c>
    </row>
    <row r="2939" customFormat="false" ht="15" hidden="false" customHeight="false" outlineLevel="0" collapsed="false">
      <c r="A2939" s="21"/>
      <c r="D2939" s="22"/>
      <c r="I2939" s="23" t="str">
        <f aca="false">IF(E2939="","",IFERROR(INDEX(Categories!$A$2:$A$200,MATCH(E2939,Categories!$B$2:$B$200,0)),"Unknown"))</f>
        <v/>
      </c>
      <c r="J2939" s="24" t="str">
        <f aca="false">IF(A2939="","",DATE(YEAR(A2939),MONTH(A2939),1))</f>
        <v/>
      </c>
      <c r="K2939" s="23" t="str">
        <f aca="false">IF(A2939="","",IF(G2939&lt;&gt;"",G2939,IFERROR(INDEX(Accounts!$D$2:$D$40,MATCH(B2939,Accounts!$A$2:$A$40,0)),"Household")))</f>
        <v/>
      </c>
      <c r="L2939" s="25" t="str">
        <f aca="false">IF(F2939="","",SUMIFS($D$2:$D$3001,$F$2:$F$3001,F2939))</f>
        <v/>
      </c>
      <c r="M2939" s="23" t="str">
        <f aca="false">IF(A2939="","",IF(E2939="","Uncategorized",IF(I2939="Unknown","Unknown category",IF(AND(I2939="Transfer",F2939=""),"Transfer needs ID",IF(AND(F2939&lt;&gt;"",ABS(N(L2939))&gt;0.009),"Unmatched transfer",IF(AND(LEFT(E2939,6)="Rental",K2939="Household"),"Rental row needs property",""))))))</f>
        <v/>
      </c>
    </row>
    <row r="2940" customFormat="false" ht="15" hidden="false" customHeight="false" outlineLevel="0" collapsed="false">
      <c r="A2940" s="21"/>
      <c r="D2940" s="22"/>
      <c r="I2940" s="23" t="str">
        <f aca="false">IF(E2940="","",IFERROR(INDEX(Categories!$A$2:$A$200,MATCH(E2940,Categories!$B$2:$B$200,0)),"Unknown"))</f>
        <v/>
      </c>
      <c r="J2940" s="24" t="str">
        <f aca="false">IF(A2940="","",DATE(YEAR(A2940),MONTH(A2940),1))</f>
        <v/>
      </c>
      <c r="K2940" s="23" t="str">
        <f aca="false">IF(A2940="","",IF(G2940&lt;&gt;"",G2940,IFERROR(INDEX(Accounts!$D$2:$D$40,MATCH(B2940,Accounts!$A$2:$A$40,0)),"Household")))</f>
        <v/>
      </c>
      <c r="L2940" s="25" t="str">
        <f aca="false">IF(F2940="","",SUMIFS($D$2:$D$3001,$F$2:$F$3001,F2940))</f>
        <v/>
      </c>
      <c r="M2940" s="23" t="str">
        <f aca="false">IF(A2940="","",IF(E2940="","Uncategorized",IF(I2940="Unknown","Unknown category",IF(AND(I2940="Transfer",F2940=""),"Transfer needs ID",IF(AND(F2940&lt;&gt;"",ABS(N(L2940))&gt;0.009),"Unmatched transfer",IF(AND(LEFT(E2940,6)="Rental",K2940="Household"),"Rental row needs property",""))))))</f>
        <v/>
      </c>
    </row>
    <row r="2941" customFormat="false" ht="15" hidden="false" customHeight="false" outlineLevel="0" collapsed="false">
      <c r="A2941" s="21"/>
      <c r="D2941" s="22"/>
      <c r="I2941" s="23" t="str">
        <f aca="false">IF(E2941="","",IFERROR(INDEX(Categories!$A$2:$A$200,MATCH(E2941,Categories!$B$2:$B$200,0)),"Unknown"))</f>
        <v/>
      </c>
      <c r="J2941" s="24" t="str">
        <f aca="false">IF(A2941="","",DATE(YEAR(A2941),MONTH(A2941),1))</f>
        <v/>
      </c>
      <c r="K2941" s="23" t="str">
        <f aca="false">IF(A2941="","",IF(G2941&lt;&gt;"",G2941,IFERROR(INDEX(Accounts!$D$2:$D$40,MATCH(B2941,Accounts!$A$2:$A$40,0)),"Household")))</f>
        <v/>
      </c>
      <c r="L2941" s="25" t="str">
        <f aca="false">IF(F2941="","",SUMIFS($D$2:$D$3001,$F$2:$F$3001,F2941))</f>
        <v/>
      </c>
      <c r="M2941" s="23" t="str">
        <f aca="false">IF(A2941="","",IF(E2941="","Uncategorized",IF(I2941="Unknown","Unknown category",IF(AND(I2941="Transfer",F2941=""),"Transfer needs ID",IF(AND(F2941&lt;&gt;"",ABS(N(L2941))&gt;0.009),"Unmatched transfer",IF(AND(LEFT(E2941,6)="Rental",K2941="Household"),"Rental row needs property",""))))))</f>
        <v/>
      </c>
    </row>
    <row r="2942" customFormat="false" ht="15" hidden="false" customHeight="false" outlineLevel="0" collapsed="false">
      <c r="A2942" s="21"/>
      <c r="D2942" s="22"/>
      <c r="I2942" s="23" t="str">
        <f aca="false">IF(E2942="","",IFERROR(INDEX(Categories!$A$2:$A$200,MATCH(E2942,Categories!$B$2:$B$200,0)),"Unknown"))</f>
        <v/>
      </c>
      <c r="J2942" s="24" t="str">
        <f aca="false">IF(A2942="","",DATE(YEAR(A2942),MONTH(A2942),1))</f>
        <v/>
      </c>
      <c r="K2942" s="23" t="str">
        <f aca="false">IF(A2942="","",IF(G2942&lt;&gt;"",G2942,IFERROR(INDEX(Accounts!$D$2:$D$40,MATCH(B2942,Accounts!$A$2:$A$40,0)),"Household")))</f>
        <v/>
      </c>
      <c r="L2942" s="25" t="str">
        <f aca="false">IF(F2942="","",SUMIFS($D$2:$D$3001,$F$2:$F$3001,F2942))</f>
        <v/>
      </c>
      <c r="M2942" s="23" t="str">
        <f aca="false">IF(A2942="","",IF(E2942="","Uncategorized",IF(I2942="Unknown","Unknown category",IF(AND(I2942="Transfer",F2942=""),"Transfer needs ID",IF(AND(F2942&lt;&gt;"",ABS(N(L2942))&gt;0.009),"Unmatched transfer",IF(AND(LEFT(E2942,6)="Rental",K2942="Household"),"Rental row needs property",""))))))</f>
        <v/>
      </c>
    </row>
    <row r="2943" customFormat="false" ht="15" hidden="false" customHeight="false" outlineLevel="0" collapsed="false">
      <c r="A2943" s="21"/>
      <c r="D2943" s="22"/>
      <c r="I2943" s="23" t="str">
        <f aca="false">IF(E2943="","",IFERROR(INDEX(Categories!$A$2:$A$200,MATCH(E2943,Categories!$B$2:$B$200,0)),"Unknown"))</f>
        <v/>
      </c>
      <c r="J2943" s="24" t="str">
        <f aca="false">IF(A2943="","",DATE(YEAR(A2943),MONTH(A2943),1))</f>
        <v/>
      </c>
      <c r="K2943" s="23" t="str">
        <f aca="false">IF(A2943="","",IF(G2943&lt;&gt;"",G2943,IFERROR(INDEX(Accounts!$D$2:$D$40,MATCH(B2943,Accounts!$A$2:$A$40,0)),"Household")))</f>
        <v/>
      </c>
      <c r="L2943" s="25" t="str">
        <f aca="false">IF(F2943="","",SUMIFS($D$2:$D$3001,$F$2:$F$3001,F2943))</f>
        <v/>
      </c>
      <c r="M2943" s="23" t="str">
        <f aca="false">IF(A2943="","",IF(E2943="","Uncategorized",IF(I2943="Unknown","Unknown category",IF(AND(I2943="Transfer",F2943=""),"Transfer needs ID",IF(AND(F2943&lt;&gt;"",ABS(N(L2943))&gt;0.009),"Unmatched transfer",IF(AND(LEFT(E2943,6)="Rental",K2943="Household"),"Rental row needs property",""))))))</f>
        <v/>
      </c>
    </row>
    <row r="2944" customFormat="false" ht="15" hidden="false" customHeight="false" outlineLevel="0" collapsed="false">
      <c r="A2944" s="21"/>
      <c r="D2944" s="22"/>
      <c r="I2944" s="23" t="str">
        <f aca="false">IF(E2944="","",IFERROR(INDEX(Categories!$A$2:$A$200,MATCH(E2944,Categories!$B$2:$B$200,0)),"Unknown"))</f>
        <v/>
      </c>
      <c r="J2944" s="24" t="str">
        <f aca="false">IF(A2944="","",DATE(YEAR(A2944),MONTH(A2944),1))</f>
        <v/>
      </c>
      <c r="K2944" s="23" t="str">
        <f aca="false">IF(A2944="","",IF(G2944&lt;&gt;"",G2944,IFERROR(INDEX(Accounts!$D$2:$D$40,MATCH(B2944,Accounts!$A$2:$A$40,0)),"Household")))</f>
        <v/>
      </c>
      <c r="L2944" s="25" t="str">
        <f aca="false">IF(F2944="","",SUMIFS($D$2:$D$3001,$F$2:$F$3001,F2944))</f>
        <v/>
      </c>
      <c r="M2944" s="23" t="str">
        <f aca="false">IF(A2944="","",IF(E2944="","Uncategorized",IF(I2944="Unknown","Unknown category",IF(AND(I2944="Transfer",F2944=""),"Transfer needs ID",IF(AND(F2944&lt;&gt;"",ABS(N(L2944))&gt;0.009),"Unmatched transfer",IF(AND(LEFT(E2944,6)="Rental",K2944="Household"),"Rental row needs property",""))))))</f>
        <v/>
      </c>
    </row>
    <row r="2945" customFormat="false" ht="15" hidden="false" customHeight="false" outlineLevel="0" collapsed="false">
      <c r="A2945" s="21"/>
      <c r="D2945" s="22"/>
      <c r="I2945" s="23" t="str">
        <f aca="false">IF(E2945="","",IFERROR(INDEX(Categories!$A$2:$A$200,MATCH(E2945,Categories!$B$2:$B$200,0)),"Unknown"))</f>
        <v/>
      </c>
      <c r="J2945" s="24" t="str">
        <f aca="false">IF(A2945="","",DATE(YEAR(A2945),MONTH(A2945),1))</f>
        <v/>
      </c>
      <c r="K2945" s="23" t="str">
        <f aca="false">IF(A2945="","",IF(G2945&lt;&gt;"",G2945,IFERROR(INDEX(Accounts!$D$2:$D$40,MATCH(B2945,Accounts!$A$2:$A$40,0)),"Household")))</f>
        <v/>
      </c>
      <c r="L2945" s="25" t="str">
        <f aca="false">IF(F2945="","",SUMIFS($D$2:$D$3001,$F$2:$F$3001,F2945))</f>
        <v/>
      </c>
      <c r="M2945" s="23" t="str">
        <f aca="false">IF(A2945="","",IF(E2945="","Uncategorized",IF(I2945="Unknown","Unknown category",IF(AND(I2945="Transfer",F2945=""),"Transfer needs ID",IF(AND(F2945&lt;&gt;"",ABS(N(L2945))&gt;0.009),"Unmatched transfer",IF(AND(LEFT(E2945,6)="Rental",K2945="Household"),"Rental row needs property",""))))))</f>
        <v/>
      </c>
    </row>
    <row r="2946" customFormat="false" ht="15" hidden="false" customHeight="false" outlineLevel="0" collapsed="false">
      <c r="A2946" s="21"/>
      <c r="D2946" s="22"/>
      <c r="I2946" s="23" t="str">
        <f aca="false">IF(E2946="","",IFERROR(INDEX(Categories!$A$2:$A$200,MATCH(E2946,Categories!$B$2:$B$200,0)),"Unknown"))</f>
        <v/>
      </c>
      <c r="J2946" s="24" t="str">
        <f aca="false">IF(A2946="","",DATE(YEAR(A2946),MONTH(A2946),1))</f>
        <v/>
      </c>
      <c r="K2946" s="23" t="str">
        <f aca="false">IF(A2946="","",IF(G2946&lt;&gt;"",G2946,IFERROR(INDEX(Accounts!$D$2:$D$40,MATCH(B2946,Accounts!$A$2:$A$40,0)),"Household")))</f>
        <v/>
      </c>
      <c r="L2946" s="25" t="str">
        <f aca="false">IF(F2946="","",SUMIFS($D$2:$D$3001,$F$2:$F$3001,F2946))</f>
        <v/>
      </c>
      <c r="M2946" s="23" t="str">
        <f aca="false">IF(A2946="","",IF(E2946="","Uncategorized",IF(I2946="Unknown","Unknown category",IF(AND(I2946="Transfer",F2946=""),"Transfer needs ID",IF(AND(F2946&lt;&gt;"",ABS(N(L2946))&gt;0.009),"Unmatched transfer",IF(AND(LEFT(E2946,6)="Rental",K2946="Household"),"Rental row needs property",""))))))</f>
        <v/>
      </c>
    </row>
    <row r="2947" customFormat="false" ht="15" hidden="false" customHeight="false" outlineLevel="0" collapsed="false">
      <c r="A2947" s="21"/>
      <c r="D2947" s="22"/>
      <c r="I2947" s="23" t="str">
        <f aca="false">IF(E2947="","",IFERROR(INDEX(Categories!$A$2:$A$200,MATCH(E2947,Categories!$B$2:$B$200,0)),"Unknown"))</f>
        <v/>
      </c>
      <c r="J2947" s="24" t="str">
        <f aca="false">IF(A2947="","",DATE(YEAR(A2947),MONTH(A2947),1))</f>
        <v/>
      </c>
      <c r="K2947" s="23" t="str">
        <f aca="false">IF(A2947="","",IF(G2947&lt;&gt;"",G2947,IFERROR(INDEX(Accounts!$D$2:$D$40,MATCH(B2947,Accounts!$A$2:$A$40,0)),"Household")))</f>
        <v/>
      </c>
      <c r="L2947" s="25" t="str">
        <f aca="false">IF(F2947="","",SUMIFS($D$2:$D$3001,$F$2:$F$3001,F2947))</f>
        <v/>
      </c>
      <c r="M2947" s="23" t="str">
        <f aca="false">IF(A2947="","",IF(E2947="","Uncategorized",IF(I2947="Unknown","Unknown category",IF(AND(I2947="Transfer",F2947=""),"Transfer needs ID",IF(AND(F2947&lt;&gt;"",ABS(N(L2947))&gt;0.009),"Unmatched transfer",IF(AND(LEFT(E2947,6)="Rental",K2947="Household"),"Rental row needs property",""))))))</f>
        <v/>
      </c>
    </row>
    <row r="2948" customFormat="false" ht="15" hidden="false" customHeight="false" outlineLevel="0" collapsed="false">
      <c r="A2948" s="21"/>
      <c r="D2948" s="22"/>
      <c r="I2948" s="23" t="str">
        <f aca="false">IF(E2948="","",IFERROR(INDEX(Categories!$A$2:$A$200,MATCH(E2948,Categories!$B$2:$B$200,0)),"Unknown"))</f>
        <v/>
      </c>
      <c r="J2948" s="24" t="str">
        <f aca="false">IF(A2948="","",DATE(YEAR(A2948),MONTH(A2948),1))</f>
        <v/>
      </c>
      <c r="K2948" s="23" t="str">
        <f aca="false">IF(A2948="","",IF(G2948&lt;&gt;"",G2948,IFERROR(INDEX(Accounts!$D$2:$D$40,MATCH(B2948,Accounts!$A$2:$A$40,0)),"Household")))</f>
        <v/>
      </c>
      <c r="L2948" s="25" t="str">
        <f aca="false">IF(F2948="","",SUMIFS($D$2:$D$3001,$F$2:$F$3001,F2948))</f>
        <v/>
      </c>
      <c r="M2948" s="23" t="str">
        <f aca="false">IF(A2948="","",IF(E2948="","Uncategorized",IF(I2948="Unknown","Unknown category",IF(AND(I2948="Transfer",F2948=""),"Transfer needs ID",IF(AND(F2948&lt;&gt;"",ABS(N(L2948))&gt;0.009),"Unmatched transfer",IF(AND(LEFT(E2948,6)="Rental",K2948="Household"),"Rental row needs property",""))))))</f>
        <v/>
      </c>
    </row>
    <row r="2949" customFormat="false" ht="15" hidden="false" customHeight="false" outlineLevel="0" collapsed="false">
      <c r="A2949" s="21"/>
      <c r="D2949" s="22"/>
      <c r="I2949" s="23" t="str">
        <f aca="false">IF(E2949="","",IFERROR(INDEX(Categories!$A$2:$A$200,MATCH(E2949,Categories!$B$2:$B$200,0)),"Unknown"))</f>
        <v/>
      </c>
      <c r="J2949" s="24" t="str">
        <f aca="false">IF(A2949="","",DATE(YEAR(A2949),MONTH(A2949),1))</f>
        <v/>
      </c>
      <c r="K2949" s="23" t="str">
        <f aca="false">IF(A2949="","",IF(G2949&lt;&gt;"",G2949,IFERROR(INDEX(Accounts!$D$2:$D$40,MATCH(B2949,Accounts!$A$2:$A$40,0)),"Household")))</f>
        <v/>
      </c>
      <c r="L2949" s="25" t="str">
        <f aca="false">IF(F2949="","",SUMIFS($D$2:$D$3001,$F$2:$F$3001,F2949))</f>
        <v/>
      </c>
      <c r="M2949" s="23" t="str">
        <f aca="false">IF(A2949="","",IF(E2949="","Uncategorized",IF(I2949="Unknown","Unknown category",IF(AND(I2949="Transfer",F2949=""),"Transfer needs ID",IF(AND(F2949&lt;&gt;"",ABS(N(L2949))&gt;0.009),"Unmatched transfer",IF(AND(LEFT(E2949,6)="Rental",K2949="Household"),"Rental row needs property",""))))))</f>
        <v/>
      </c>
    </row>
    <row r="2950" customFormat="false" ht="15" hidden="false" customHeight="false" outlineLevel="0" collapsed="false">
      <c r="A2950" s="21"/>
      <c r="D2950" s="22"/>
      <c r="I2950" s="23" t="str">
        <f aca="false">IF(E2950="","",IFERROR(INDEX(Categories!$A$2:$A$200,MATCH(E2950,Categories!$B$2:$B$200,0)),"Unknown"))</f>
        <v/>
      </c>
      <c r="J2950" s="24" t="str">
        <f aca="false">IF(A2950="","",DATE(YEAR(A2950),MONTH(A2950),1))</f>
        <v/>
      </c>
      <c r="K2950" s="23" t="str">
        <f aca="false">IF(A2950="","",IF(G2950&lt;&gt;"",G2950,IFERROR(INDEX(Accounts!$D$2:$D$40,MATCH(B2950,Accounts!$A$2:$A$40,0)),"Household")))</f>
        <v/>
      </c>
      <c r="L2950" s="25" t="str">
        <f aca="false">IF(F2950="","",SUMIFS($D$2:$D$3001,$F$2:$F$3001,F2950))</f>
        <v/>
      </c>
      <c r="M2950" s="23" t="str">
        <f aca="false">IF(A2950="","",IF(E2950="","Uncategorized",IF(I2950="Unknown","Unknown category",IF(AND(I2950="Transfer",F2950=""),"Transfer needs ID",IF(AND(F2950&lt;&gt;"",ABS(N(L2950))&gt;0.009),"Unmatched transfer",IF(AND(LEFT(E2950,6)="Rental",K2950="Household"),"Rental row needs property",""))))))</f>
        <v/>
      </c>
    </row>
    <row r="2951" customFormat="false" ht="15" hidden="false" customHeight="false" outlineLevel="0" collapsed="false">
      <c r="A2951" s="21"/>
      <c r="D2951" s="22"/>
      <c r="I2951" s="23" t="str">
        <f aca="false">IF(E2951="","",IFERROR(INDEX(Categories!$A$2:$A$200,MATCH(E2951,Categories!$B$2:$B$200,0)),"Unknown"))</f>
        <v/>
      </c>
      <c r="J2951" s="24" t="str">
        <f aca="false">IF(A2951="","",DATE(YEAR(A2951),MONTH(A2951),1))</f>
        <v/>
      </c>
      <c r="K2951" s="23" t="str">
        <f aca="false">IF(A2951="","",IF(G2951&lt;&gt;"",G2951,IFERROR(INDEX(Accounts!$D$2:$D$40,MATCH(B2951,Accounts!$A$2:$A$40,0)),"Household")))</f>
        <v/>
      </c>
      <c r="L2951" s="25" t="str">
        <f aca="false">IF(F2951="","",SUMIFS($D$2:$D$3001,$F$2:$F$3001,F2951))</f>
        <v/>
      </c>
      <c r="M2951" s="23" t="str">
        <f aca="false">IF(A2951="","",IF(E2951="","Uncategorized",IF(I2951="Unknown","Unknown category",IF(AND(I2951="Transfer",F2951=""),"Transfer needs ID",IF(AND(F2951&lt;&gt;"",ABS(N(L2951))&gt;0.009),"Unmatched transfer",IF(AND(LEFT(E2951,6)="Rental",K2951="Household"),"Rental row needs property",""))))))</f>
        <v/>
      </c>
    </row>
    <row r="2952" customFormat="false" ht="15" hidden="false" customHeight="false" outlineLevel="0" collapsed="false">
      <c r="A2952" s="21"/>
      <c r="D2952" s="22"/>
      <c r="I2952" s="23" t="str">
        <f aca="false">IF(E2952="","",IFERROR(INDEX(Categories!$A$2:$A$200,MATCH(E2952,Categories!$B$2:$B$200,0)),"Unknown"))</f>
        <v/>
      </c>
      <c r="J2952" s="24" t="str">
        <f aca="false">IF(A2952="","",DATE(YEAR(A2952),MONTH(A2952),1))</f>
        <v/>
      </c>
      <c r="K2952" s="23" t="str">
        <f aca="false">IF(A2952="","",IF(G2952&lt;&gt;"",G2952,IFERROR(INDEX(Accounts!$D$2:$D$40,MATCH(B2952,Accounts!$A$2:$A$40,0)),"Household")))</f>
        <v/>
      </c>
      <c r="L2952" s="25" t="str">
        <f aca="false">IF(F2952="","",SUMIFS($D$2:$D$3001,$F$2:$F$3001,F2952))</f>
        <v/>
      </c>
      <c r="M2952" s="23" t="str">
        <f aca="false">IF(A2952="","",IF(E2952="","Uncategorized",IF(I2952="Unknown","Unknown category",IF(AND(I2952="Transfer",F2952=""),"Transfer needs ID",IF(AND(F2952&lt;&gt;"",ABS(N(L2952))&gt;0.009),"Unmatched transfer",IF(AND(LEFT(E2952,6)="Rental",K2952="Household"),"Rental row needs property",""))))))</f>
        <v/>
      </c>
    </row>
    <row r="2953" customFormat="false" ht="15" hidden="false" customHeight="false" outlineLevel="0" collapsed="false">
      <c r="A2953" s="21"/>
      <c r="D2953" s="22"/>
      <c r="I2953" s="23" t="str">
        <f aca="false">IF(E2953="","",IFERROR(INDEX(Categories!$A$2:$A$200,MATCH(E2953,Categories!$B$2:$B$200,0)),"Unknown"))</f>
        <v/>
      </c>
      <c r="J2953" s="24" t="str">
        <f aca="false">IF(A2953="","",DATE(YEAR(A2953),MONTH(A2953),1))</f>
        <v/>
      </c>
      <c r="K2953" s="23" t="str">
        <f aca="false">IF(A2953="","",IF(G2953&lt;&gt;"",G2953,IFERROR(INDEX(Accounts!$D$2:$D$40,MATCH(B2953,Accounts!$A$2:$A$40,0)),"Household")))</f>
        <v/>
      </c>
      <c r="L2953" s="25" t="str">
        <f aca="false">IF(F2953="","",SUMIFS($D$2:$D$3001,$F$2:$F$3001,F2953))</f>
        <v/>
      </c>
      <c r="M2953" s="23" t="str">
        <f aca="false">IF(A2953="","",IF(E2953="","Uncategorized",IF(I2953="Unknown","Unknown category",IF(AND(I2953="Transfer",F2953=""),"Transfer needs ID",IF(AND(F2953&lt;&gt;"",ABS(N(L2953))&gt;0.009),"Unmatched transfer",IF(AND(LEFT(E2953,6)="Rental",K2953="Household"),"Rental row needs property",""))))))</f>
        <v/>
      </c>
    </row>
    <row r="2954" customFormat="false" ht="15" hidden="false" customHeight="false" outlineLevel="0" collapsed="false">
      <c r="A2954" s="21"/>
      <c r="D2954" s="22"/>
      <c r="I2954" s="23" t="str">
        <f aca="false">IF(E2954="","",IFERROR(INDEX(Categories!$A$2:$A$200,MATCH(E2954,Categories!$B$2:$B$200,0)),"Unknown"))</f>
        <v/>
      </c>
      <c r="J2954" s="24" t="str">
        <f aca="false">IF(A2954="","",DATE(YEAR(A2954),MONTH(A2954),1))</f>
        <v/>
      </c>
      <c r="K2954" s="23" t="str">
        <f aca="false">IF(A2954="","",IF(G2954&lt;&gt;"",G2954,IFERROR(INDEX(Accounts!$D$2:$D$40,MATCH(B2954,Accounts!$A$2:$A$40,0)),"Household")))</f>
        <v/>
      </c>
      <c r="L2954" s="25" t="str">
        <f aca="false">IF(F2954="","",SUMIFS($D$2:$D$3001,$F$2:$F$3001,F2954))</f>
        <v/>
      </c>
      <c r="M2954" s="23" t="str">
        <f aca="false">IF(A2954="","",IF(E2954="","Uncategorized",IF(I2954="Unknown","Unknown category",IF(AND(I2954="Transfer",F2954=""),"Transfer needs ID",IF(AND(F2954&lt;&gt;"",ABS(N(L2954))&gt;0.009),"Unmatched transfer",IF(AND(LEFT(E2954,6)="Rental",K2954="Household"),"Rental row needs property",""))))))</f>
        <v/>
      </c>
    </row>
    <row r="2955" customFormat="false" ht="15" hidden="false" customHeight="false" outlineLevel="0" collapsed="false">
      <c r="A2955" s="21"/>
      <c r="D2955" s="22"/>
      <c r="I2955" s="23" t="str">
        <f aca="false">IF(E2955="","",IFERROR(INDEX(Categories!$A$2:$A$200,MATCH(E2955,Categories!$B$2:$B$200,0)),"Unknown"))</f>
        <v/>
      </c>
      <c r="J2955" s="24" t="str">
        <f aca="false">IF(A2955="","",DATE(YEAR(A2955),MONTH(A2955),1))</f>
        <v/>
      </c>
      <c r="K2955" s="23" t="str">
        <f aca="false">IF(A2955="","",IF(G2955&lt;&gt;"",G2955,IFERROR(INDEX(Accounts!$D$2:$D$40,MATCH(B2955,Accounts!$A$2:$A$40,0)),"Household")))</f>
        <v/>
      </c>
      <c r="L2955" s="25" t="str">
        <f aca="false">IF(F2955="","",SUMIFS($D$2:$D$3001,$F$2:$F$3001,F2955))</f>
        <v/>
      </c>
      <c r="M2955" s="23" t="str">
        <f aca="false">IF(A2955="","",IF(E2955="","Uncategorized",IF(I2955="Unknown","Unknown category",IF(AND(I2955="Transfer",F2955=""),"Transfer needs ID",IF(AND(F2955&lt;&gt;"",ABS(N(L2955))&gt;0.009),"Unmatched transfer",IF(AND(LEFT(E2955,6)="Rental",K2955="Household"),"Rental row needs property",""))))))</f>
        <v/>
      </c>
    </row>
    <row r="2956" customFormat="false" ht="15" hidden="false" customHeight="false" outlineLevel="0" collapsed="false">
      <c r="A2956" s="21"/>
      <c r="D2956" s="22"/>
      <c r="I2956" s="23" t="str">
        <f aca="false">IF(E2956="","",IFERROR(INDEX(Categories!$A$2:$A$200,MATCH(E2956,Categories!$B$2:$B$200,0)),"Unknown"))</f>
        <v/>
      </c>
      <c r="J2956" s="24" t="str">
        <f aca="false">IF(A2956="","",DATE(YEAR(A2956),MONTH(A2956),1))</f>
        <v/>
      </c>
      <c r="K2956" s="23" t="str">
        <f aca="false">IF(A2956="","",IF(G2956&lt;&gt;"",G2956,IFERROR(INDEX(Accounts!$D$2:$D$40,MATCH(B2956,Accounts!$A$2:$A$40,0)),"Household")))</f>
        <v/>
      </c>
      <c r="L2956" s="25" t="str">
        <f aca="false">IF(F2956="","",SUMIFS($D$2:$D$3001,$F$2:$F$3001,F2956))</f>
        <v/>
      </c>
      <c r="M2956" s="23" t="str">
        <f aca="false">IF(A2956="","",IF(E2956="","Uncategorized",IF(I2956="Unknown","Unknown category",IF(AND(I2956="Transfer",F2956=""),"Transfer needs ID",IF(AND(F2956&lt;&gt;"",ABS(N(L2956))&gt;0.009),"Unmatched transfer",IF(AND(LEFT(E2956,6)="Rental",K2956="Household"),"Rental row needs property",""))))))</f>
        <v/>
      </c>
    </row>
    <row r="2957" customFormat="false" ht="15" hidden="false" customHeight="false" outlineLevel="0" collapsed="false">
      <c r="A2957" s="21"/>
      <c r="D2957" s="22"/>
      <c r="I2957" s="23" t="str">
        <f aca="false">IF(E2957="","",IFERROR(INDEX(Categories!$A$2:$A$200,MATCH(E2957,Categories!$B$2:$B$200,0)),"Unknown"))</f>
        <v/>
      </c>
      <c r="J2957" s="24" t="str">
        <f aca="false">IF(A2957="","",DATE(YEAR(A2957),MONTH(A2957),1))</f>
        <v/>
      </c>
      <c r="K2957" s="23" t="str">
        <f aca="false">IF(A2957="","",IF(G2957&lt;&gt;"",G2957,IFERROR(INDEX(Accounts!$D$2:$D$40,MATCH(B2957,Accounts!$A$2:$A$40,0)),"Household")))</f>
        <v/>
      </c>
      <c r="L2957" s="25" t="str">
        <f aca="false">IF(F2957="","",SUMIFS($D$2:$D$3001,$F$2:$F$3001,F2957))</f>
        <v/>
      </c>
      <c r="M2957" s="23" t="str">
        <f aca="false">IF(A2957="","",IF(E2957="","Uncategorized",IF(I2957="Unknown","Unknown category",IF(AND(I2957="Transfer",F2957=""),"Transfer needs ID",IF(AND(F2957&lt;&gt;"",ABS(N(L2957))&gt;0.009),"Unmatched transfer",IF(AND(LEFT(E2957,6)="Rental",K2957="Household"),"Rental row needs property",""))))))</f>
        <v/>
      </c>
    </row>
    <row r="2958" customFormat="false" ht="15" hidden="false" customHeight="false" outlineLevel="0" collapsed="false">
      <c r="A2958" s="21"/>
      <c r="D2958" s="22"/>
      <c r="I2958" s="23" t="str">
        <f aca="false">IF(E2958="","",IFERROR(INDEX(Categories!$A$2:$A$200,MATCH(E2958,Categories!$B$2:$B$200,0)),"Unknown"))</f>
        <v/>
      </c>
      <c r="J2958" s="24" t="str">
        <f aca="false">IF(A2958="","",DATE(YEAR(A2958),MONTH(A2958),1))</f>
        <v/>
      </c>
      <c r="K2958" s="23" t="str">
        <f aca="false">IF(A2958="","",IF(G2958&lt;&gt;"",G2958,IFERROR(INDEX(Accounts!$D$2:$D$40,MATCH(B2958,Accounts!$A$2:$A$40,0)),"Household")))</f>
        <v/>
      </c>
      <c r="L2958" s="25" t="str">
        <f aca="false">IF(F2958="","",SUMIFS($D$2:$D$3001,$F$2:$F$3001,F2958))</f>
        <v/>
      </c>
      <c r="M2958" s="23" t="str">
        <f aca="false">IF(A2958="","",IF(E2958="","Uncategorized",IF(I2958="Unknown","Unknown category",IF(AND(I2958="Transfer",F2958=""),"Transfer needs ID",IF(AND(F2958&lt;&gt;"",ABS(N(L2958))&gt;0.009),"Unmatched transfer",IF(AND(LEFT(E2958,6)="Rental",K2958="Household"),"Rental row needs property",""))))))</f>
        <v/>
      </c>
    </row>
    <row r="2959" customFormat="false" ht="15" hidden="false" customHeight="false" outlineLevel="0" collapsed="false">
      <c r="A2959" s="21"/>
      <c r="D2959" s="22"/>
      <c r="I2959" s="23" t="str">
        <f aca="false">IF(E2959="","",IFERROR(INDEX(Categories!$A$2:$A$200,MATCH(E2959,Categories!$B$2:$B$200,0)),"Unknown"))</f>
        <v/>
      </c>
      <c r="J2959" s="24" t="str">
        <f aca="false">IF(A2959="","",DATE(YEAR(A2959),MONTH(A2959),1))</f>
        <v/>
      </c>
      <c r="K2959" s="23" t="str">
        <f aca="false">IF(A2959="","",IF(G2959&lt;&gt;"",G2959,IFERROR(INDEX(Accounts!$D$2:$D$40,MATCH(B2959,Accounts!$A$2:$A$40,0)),"Household")))</f>
        <v/>
      </c>
      <c r="L2959" s="25" t="str">
        <f aca="false">IF(F2959="","",SUMIFS($D$2:$D$3001,$F$2:$F$3001,F2959))</f>
        <v/>
      </c>
      <c r="M2959" s="23" t="str">
        <f aca="false">IF(A2959="","",IF(E2959="","Uncategorized",IF(I2959="Unknown","Unknown category",IF(AND(I2959="Transfer",F2959=""),"Transfer needs ID",IF(AND(F2959&lt;&gt;"",ABS(N(L2959))&gt;0.009),"Unmatched transfer",IF(AND(LEFT(E2959,6)="Rental",K2959="Household"),"Rental row needs property",""))))))</f>
        <v/>
      </c>
    </row>
    <row r="2960" customFormat="false" ht="15" hidden="false" customHeight="false" outlineLevel="0" collapsed="false">
      <c r="A2960" s="21"/>
      <c r="D2960" s="22"/>
      <c r="I2960" s="23" t="str">
        <f aca="false">IF(E2960="","",IFERROR(INDEX(Categories!$A$2:$A$200,MATCH(E2960,Categories!$B$2:$B$200,0)),"Unknown"))</f>
        <v/>
      </c>
      <c r="J2960" s="24" t="str">
        <f aca="false">IF(A2960="","",DATE(YEAR(A2960),MONTH(A2960),1))</f>
        <v/>
      </c>
      <c r="K2960" s="23" t="str">
        <f aca="false">IF(A2960="","",IF(G2960&lt;&gt;"",G2960,IFERROR(INDEX(Accounts!$D$2:$D$40,MATCH(B2960,Accounts!$A$2:$A$40,0)),"Household")))</f>
        <v/>
      </c>
      <c r="L2960" s="25" t="str">
        <f aca="false">IF(F2960="","",SUMIFS($D$2:$D$3001,$F$2:$F$3001,F2960))</f>
        <v/>
      </c>
      <c r="M2960" s="23" t="str">
        <f aca="false">IF(A2960="","",IF(E2960="","Uncategorized",IF(I2960="Unknown","Unknown category",IF(AND(I2960="Transfer",F2960=""),"Transfer needs ID",IF(AND(F2960&lt;&gt;"",ABS(N(L2960))&gt;0.009),"Unmatched transfer",IF(AND(LEFT(E2960,6)="Rental",K2960="Household"),"Rental row needs property",""))))))</f>
        <v/>
      </c>
    </row>
    <row r="2961" customFormat="false" ht="15" hidden="false" customHeight="false" outlineLevel="0" collapsed="false">
      <c r="A2961" s="21"/>
      <c r="D2961" s="22"/>
      <c r="I2961" s="23" t="str">
        <f aca="false">IF(E2961="","",IFERROR(INDEX(Categories!$A$2:$A$200,MATCH(E2961,Categories!$B$2:$B$200,0)),"Unknown"))</f>
        <v/>
      </c>
      <c r="J2961" s="24" t="str">
        <f aca="false">IF(A2961="","",DATE(YEAR(A2961),MONTH(A2961),1))</f>
        <v/>
      </c>
      <c r="K2961" s="23" t="str">
        <f aca="false">IF(A2961="","",IF(G2961&lt;&gt;"",G2961,IFERROR(INDEX(Accounts!$D$2:$D$40,MATCH(B2961,Accounts!$A$2:$A$40,0)),"Household")))</f>
        <v/>
      </c>
      <c r="L2961" s="25" t="str">
        <f aca="false">IF(F2961="","",SUMIFS($D$2:$D$3001,$F$2:$F$3001,F2961))</f>
        <v/>
      </c>
      <c r="M2961" s="23" t="str">
        <f aca="false">IF(A2961="","",IF(E2961="","Uncategorized",IF(I2961="Unknown","Unknown category",IF(AND(I2961="Transfer",F2961=""),"Transfer needs ID",IF(AND(F2961&lt;&gt;"",ABS(N(L2961))&gt;0.009),"Unmatched transfer",IF(AND(LEFT(E2961,6)="Rental",K2961="Household"),"Rental row needs property",""))))))</f>
        <v/>
      </c>
    </row>
    <row r="2962" customFormat="false" ht="15" hidden="false" customHeight="false" outlineLevel="0" collapsed="false">
      <c r="A2962" s="21"/>
      <c r="D2962" s="22"/>
      <c r="I2962" s="23" t="str">
        <f aca="false">IF(E2962="","",IFERROR(INDEX(Categories!$A$2:$A$200,MATCH(E2962,Categories!$B$2:$B$200,0)),"Unknown"))</f>
        <v/>
      </c>
      <c r="J2962" s="24" t="str">
        <f aca="false">IF(A2962="","",DATE(YEAR(A2962),MONTH(A2962),1))</f>
        <v/>
      </c>
      <c r="K2962" s="23" t="str">
        <f aca="false">IF(A2962="","",IF(G2962&lt;&gt;"",G2962,IFERROR(INDEX(Accounts!$D$2:$D$40,MATCH(B2962,Accounts!$A$2:$A$40,0)),"Household")))</f>
        <v/>
      </c>
      <c r="L2962" s="25" t="str">
        <f aca="false">IF(F2962="","",SUMIFS($D$2:$D$3001,$F$2:$F$3001,F2962))</f>
        <v/>
      </c>
      <c r="M2962" s="23" t="str">
        <f aca="false">IF(A2962="","",IF(E2962="","Uncategorized",IF(I2962="Unknown","Unknown category",IF(AND(I2962="Transfer",F2962=""),"Transfer needs ID",IF(AND(F2962&lt;&gt;"",ABS(N(L2962))&gt;0.009),"Unmatched transfer",IF(AND(LEFT(E2962,6)="Rental",K2962="Household"),"Rental row needs property",""))))))</f>
        <v/>
      </c>
    </row>
    <row r="2963" customFormat="false" ht="15" hidden="false" customHeight="false" outlineLevel="0" collapsed="false">
      <c r="A2963" s="21"/>
      <c r="D2963" s="22"/>
      <c r="I2963" s="23" t="str">
        <f aca="false">IF(E2963="","",IFERROR(INDEX(Categories!$A$2:$A$200,MATCH(E2963,Categories!$B$2:$B$200,0)),"Unknown"))</f>
        <v/>
      </c>
      <c r="J2963" s="24" t="str">
        <f aca="false">IF(A2963="","",DATE(YEAR(A2963),MONTH(A2963),1))</f>
        <v/>
      </c>
      <c r="K2963" s="23" t="str">
        <f aca="false">IF(A2963="","",IF(G2963&lt;&gt;"",G2963,IFERROR(INDEX(Accounts!$D$2:$D$40,MATCH(B2963,Accounts!$A$2:$A$40,0)),"Household")))</f>
        <v/>
      </c>
      <c r="L2963" s="25" t="str">
        <f aca="false">IF(F2963="","",SUMIFS($D$2:$D$3001,$F$2:$F$3001,F2963))</f>
        <v/>
      </c>
      <c r="M2963" s="23" t="str">
        <f aca="false">IF(A2963="","",IF(E2963="","Uncategorized",IF(I2963="Unknown","Unknown category",IF(AND(I2963="Transfer",F2963=""),"Transfer needs ID",IF(AND(F2963&lt;&gt;"",ABS(N(L2963))&gt;0.009),"Unmatched transfer",IF(AND(LEFT(E2963,6)="Rental",K2963="Household"),"Rental row needs property",""))))))</f>
        <v/>
      </c>
    </row>
    <row r="2964" customFormat="false" ht="15" hidden="false" customHeight="false" outlineLevel="0" collapsed="false">
      <c r="A2964" s="21"/>
      <c r="D2964" s="22"/>
      <c r="I2964" s="23" t="str">
        <f aca="false">IF(E2964="","",IFERROR(INDEX(Categories!$A$2:$A$200,MATCH(E2964,Categories!$B$2:$B$200,0)),"Unknown"))</f>
        <v/>
      </c>
      <c r="J2964" s="24" t="str">
        <f aca="false">IF(A2964="","",DATE(YEAR(A2964),MONTH(A2964),1))</f>
        <v/>
      </c>
      <c r="K2964" s="23" t="str">
        <f aca="false">IF(A2964="","",IF(G2964&lt;&gt;"",G2964,IFERROR(INDEX(Accounts!$D$2:$D$40,MATCH(B2964,Accounts!$A$2:$A$40,0)),"Household")))</f>
        <v/>
      </c>
      <c r="L2964" s="25" t="str">
        <f aca="false">IF(F2964="","",SUMIFS($D$2:$D$3001,$F$2:$F$3001,F2964))</f>
        <v/>
      </c>
      <c r="M2964" s="23" t="str">
        <f aca="false">IF(A2964="","",IF(E2964="","Uncategorized",IF(I2964="Unknown","Unknown category",IF(AND(I2964="Transfer",F2964=""),"Transfer needs ID",IF(AND(F2964&lt;&gt;"",ABS(N(L2964))&gt;0.009),"Unmatched transfer",IF(AND(LEFT(E2964,6)="Rental",K2964="Household"),"Rental row needs property",""))))))</f>
        <v/>
      </c>
    </row>
    <row r="2965" customFormat="false" ht="15" hidden="false" customHeight="false" outlineLevel="0" collapsed="false">
      <c r="A2965" s="21"/>
      <c r="D2965" s="22"/>
      <c r="I2965" s="23" t="str">
        <f aca="false">IF(E2965="","",IFERROR(INDEX(Categories!$A$2:$A$200,MATCH(E2965,Categories!$B$2:$B$200,0)),"Unknown"))</f>
        <v/>
      </c>
      <c r="J2965" s="24" t="str">
        <f aca="false">IF(A2965="","",DATE(YEAR(A2965),MONTH(A2965),1))</f>
        <v/>
      </c>
      <c r="K2965" s="23" t="str">
        <f aca="false">IF(A2965="","",IF(G2965&lt;&gt;"",G2965,IFERROR(INDEX(Accounts!$D$2:$D$40,MATCH(B2965,Accounts!$A$2:$A$40,0)),"Household")))</f>
        <v/>
      </c>
      <c r="L2965" s="25" t="str">
        <f aca="false">IF(F2965="","",SUMIFS($D$2:$D$3001,$F$2:$F$3001,F2965))</f>
        <v/>
      </c>
      <c r="M2965" s="23" t="str">
        <f aca="false">IF(A2965="","",IF(E2965="","Uncategorized",IF(I2965="Unknown","Unknown category",IF(AND(I2965="Transfer",F2965=""),"Transfer needs ID",IF(AND(F2965&lt;&gt;"",ABS(N(L2965))&gt;0.009),"Unmatched transfer",IF(AND(LEFT(E2965,6)="Rental",K2965="Household"),"Rental row needs property",""))))))</f>
        <v/>
      </c>
    </row>
    <row r="2966" customFormat="false" ht="15" hidden="false" customHeight="false" outlineLevel="0" collapsed="false">
      <c r="A2966" s="21"/>
      <c r="D2966" s="22"/>
      <c r="I2966" s="23" t="str">
        <f aca="false">IF(E2966="","",IFERROR(INDEX(Categories!$A$2:$A$200,MATCH(E2966,Categories!$B$2:$B$200,0)),"Unknown"))</f>
        <v/>
      </c>
      <c r="J2966" s="24" t="str">
        <f aca="false">IF(A2966="","",DATE(YEAR(A2966),MONTH(A2966),1))</f>
        <v/>
      </c>
      <c r="K2966" s="23" t="str">
        <f aca="false">IF(A2966="","",IF(G2966&lt;&gt;"",G2966,IFERROR(INDEX(Accounts!$D$2:$D$40,MATCH(B2966,Accounts!$A$2:$A$40,0)),"Household")))</f>
        <v/>
      </c>
      <c r="L2966" s="25" t="str">
        <f aca="false">IF(F2966="","",SUMIFS($D$2:$D$3001,$F$2:$F$3001,F2966))</f>
        <v/>
      </c>
      <c r="M2966" s="23" t="str">
        <f aca="false">IF(A2966="","",IF(E2966="","Uncategorized",IF(I2966="Unknown","Unknown category",IF(AND(I2966="Transfer",F2966=""),"Transfer needs ID",IF(AND(F2966&lt;&gt;"",ABS(N(L2966))&gt;0.009),"Unmatched transfer",IF(AND(LEFT(E2966,6)="Rental",K2966="Household"),"Rental row needs property",""))))))</f>
        <v/>
      </c>
    </row>
    <row r="2967" customFormat="false" ht="15" hidden="false" customHeight="false" outlineLevel="0" collapsed="false">
      <c r="A2967" s="21"/>
      <c r="D2967" s="22"/>
      <c r="I2967" s="23" t="str">
        <f aca="false">IF(E2967="","",IFERROR(INDEX(Categories!$A$2:$A$200,MATCH(E2967,Categories!$B$2:$B$200,0)),"Unknown"))</f>
        <v/>
      </c>
      <c r="J2967" s="24" t="str">
        <f aca="false">IF(A2967="","",DATE(YEAR(A2967),MONTH(A2967),1))</f>
        <v/>
      </c>
      <c r="K2967" s="23" t="str">
        <f aca="false">IF(A2967="","",IF(G2967&lt;&gt;"",G2967,IFERROR(INDEX(Accounts!$D$2:$D$40,MATCH(B2967,Accounts!$A$2:$A$40,0)),"Household")))</f>
        <v/>
      </c>
      <c r="L2967" s="25" t="str">
        <f aca="false">IF(F2967="","",SUMIFS($D$2:$D$3001,$F$2:$F$3001,F2967))</f>
        <v/>
      </c>
      <c r="M2967" s="23" t="str">
        <f aca="false">IF(A2967="","",IF(E2967="","Uncategorized",IF(I2967="Unknown","Unknown category",IF(AND(I2967="Transfer",F2967=""),"Transfer needs ID",IF(AND(F2967&lt;&gt;"",ABS(N(L2967))&gt;0.009),"Unmatched transfer",IF(AND(LEFT(E2967,6)="Rental",K2967="Household"),"Rental row needs property",""))))))</f>
        <v/>
      </c>
    </row>
    <row r="2968" customFormat="false" ht="15" hidden="false" customHeight="false" outlineLevel="0" collapsed="false">
      <c r="A2968" s="21"/>
      <c r="D2968" s="22"/>
      <c r="I2968" s="23" t="str">
        <f aca="false">IF(E2968="","",IFERROR(INDEX(Categories!$A$2:$A$200,MATCH(E2968,Categories!$B$2:$B$200,0)),"Unknown"))</f>
        <v/>
      </c>
      <c r="J2968" s="24" t="str">
        <f aca="false">IF(A2968="","",DATE(YEAR(A2968),MONTH(A2968),1))</f>
        <v/>
      </c>
      <c r="K2968" s="23" t="str">
        <f aca="false">IF(A2968="","",IF(G2968&lt;&gt;"",G2968,IFERROR(INDEX(Accounts!$D$2:$D$40,MATCH(B2968,Accounts!$A$2:$A$40,0)),"Household")))</f>
        <v/>
      </c>
      <c r="L2968" s="25" t="str">
        <f aca="false">IF(F2968="","",SUMIFS($D$2:$D$3001,$F$2:$F$3001,F2968))</f>
        <v/>
      </c>
      <c r="M2968" s="23" t="str">
        <f aca="false">IF(A2968="","",IF(E2968="","Uncategorized",IF(I2968="Unknown","Unknown category",IF(AND(I2968="Transfer",F2968=""),"Transfer needs ID",IF(AND(F2968&lt;&gt;"",ABS(N(L2968))&gt;0.009),"Unmatched transfer",IF(AND(LEFT(E2968,6)="Rental",K2968="Household"),"Rental row needs property",""))))))</f>
        <v/>
      </c>
    </row>
    <row r="2969" customFormat="false" ht="15" hidden="false" customHeight="false" outlineLevel="0" collapsed="false">
      <c r="A2969" s="21"/>
      <c r="D2969" s="22"/>
      <c r="I2969" s="23" t="str">
        <f aca="false">IF(E2969="","",IFERROR(INDEX(Categories!$A$2:$A$200,MATCH(E2969,Categories!$B$2:$B$200,0)),"Unknown"))</f>
        <v/>
      </c>
      <c r="J2969" s="24" t="str">
        <f aca="false">IF(A2969="","",DATE(YEAR(A2969),MONTH(A2969),1))</f>
        <v/>
      </c>
      <c r="K2969" s="23" t="str">
        <f aca="false">IF(A2969="","",IF(G2969&lt;&gt;"",G2969,IFERROR(INDEX(Accounts!$D$2:$D$40,MATCH(B2969,Accounts!$A$2:$A$40,0)),"Household")))</f>
        <v/>
      </c>
      <c r="L2969" s="25" t="str">
        <f aca="false">IF(F2969="","",SUMIFS($D$2:$D$3001,$F$2:$F$3001,F2969))</f>
        <v/>
      </c>
      <c r="M2969" s="23" t="str">
        <f aca="false">IF(A2969="","",IF(E2969="","Uncategorized",IF(I2969="Unknown","Unknown category",IF(AND(I2969="Transfer",F2969=""),"Transfer needs ID",IF(AND(F2969&lt;&gt;"",ABS(N(L2969))&gt;0.009),"Unmatched transfer",IF(AND(LEFT(E2969,6)="Rental",K2969="Household"),"Rental row needs property",""))))))</f>
        <v/>
      </c>
    </row>
    <row r="2970" customFormat="false" ht="15" hidden="false" customHeight="false" outlineLevel="0" collapsed="false">
      <c r="A2970" s="21"/>
      <c r="D2970" s="22"/>
      <c r="I2970" s="23" t="str">
        <f aca="false">IF(E2970="","",IFERROR(INDEX(Categories!$A$2:$A$200,MATCH(E2970,Categories!$B$2:$B$200,0)),"Unknown"))</f>
        <v/>
      </c>
      <c r="J2970" s="24" t="str">
        <f aca="false">IF(A2970="","",DATE(YEAR(A2970),MONTH(A2970),1))</f>
        <v/>
      </c>
      <c r="K2970" s="23" t="str">
        <f aca="false">IF(A2970="","",IF(G2970&lt;&gt;"",G2970,IFERROR(INDEX(Accounts!$D$2:$D$40,MATCH(B2970,Accounts!$A$2:$A$40,0)),"Household")))</f>
        <v/>
      </c>
      <c r="L2970" s="25" t="str">
        <f aca="false">IF(F2970="","",SUMIFS($D$2:$D$3001,$F$2:$F$3001,F2970))</f>
        <v/>
      </c>
      <c r="M2970" s="23" t="str">
        <f aca="false">IF(A2970="","",IF(E2970="","Uncategorized",IF(I2970="Unknown","Unknown category",IF(AND(I2970="Transfer",F2970=""),"Transfer needs ID",IF(AND(F2970&lt;&gt;"",ABS(N(L2970))&gt;0.009),"Unmatched transfer",IF(AND(LEFT(E2970,6)="Rental",K2970="Household"),"Rental row needs property",""))))))</f>
        <v/>
      </c>
    </row>
    <row r="2971" customFormat="false" ht="15" hidden="false" customHeight="false" outlineLevel="0" collapsed="false">
      <c r="A2971" s="21"/>
      <c r="D2971" s="22"/>
      <c r="I2971" s="23" t="str">
        <f aca="false">IF(E2971="","",IFERROR(INDEX(Categories!$A$2:$A$200,MATCH(E2971,Categories!$B$2:$B$200,0)),"Unknown"))</f>
        <v/>
      </c>
      <c r="J2971" s="24" t="str">
        <f aca="false">IF(A2971="","",DATE(YEAR(A2971),MONTH(A2971),1))</f>
        <v/>
      </c>
      <c r="K2971" s="23" t="str">
        <f aca="false">IF(A2971="","",IF(G2971&lt;&gt;"",G2971,IFERROR(INDEX(Accounts!$D$2:$D$40,MATCH(B2971,Accounts!$A$2:$A$40,0)),"Household")))</f>
        <v/>
      </c>
      <c r="L2971" s="25" t="str">
        <f aca="false">IF(F2971="","",SUMIFS($D$2:$D$3001,$F$2:$F$3001,F2971))</f>
        <v/>
      </c>
      <c r="M2971" s="23" t="str">
        <f aca="false">IF(A2971="","",IF(E2971="","Uncategorized",IF(I2971="Unknown","Unknown category",IF(AND(I2971="Transfer",F2971=""),"Transfer needs ID",IF(AND(F2971&lt;&gt;"",ABS(N(L2971))&gt;0.009),"Unmatched transfer",IF(AND(LEFT(E2971,6)="Rental",K2971="Household"),"Rental row needs property",""))))))</f>
        <v/>
      </c>
    </row>
    <row r="2972" customFormat="false" ht="15" hidden="false" customHeight="false" outlineLevel="0" collapsed="false">
      <c r="A2972" s="21"/>
      <c r="D2972" s="22"/>
      <c r="I2972" s="23" t="str">
        <f aca="false">IF(E2972="","",IFERROR(INDEX(Categories!$A$2:$A$200,MATCH(E2972,Categories!$B$2:$B$200,0)),"Unknown"))</f>
        <v/>
      </c>
      <c r="J2972" s="24" t="str">
        <f aca="false">IF(A2972="","",DATE(YEAR(A2972),MONTH(A2972),1))</f>
        <v/>
      </c>
      <c r="K2972" s="23" t="str">
        <f aca="false">IF(A2972="","",IF(G2972&lt;&gt;"",G2972,IFERROR(INDEX(Accounts!$D$2:$D$40,MATCH(B2972,Accounts!$A$2:$A$40,0)),"Household")))</f>
        <v/>
      </c>
      <c r="L2972" s="25" t="str">
        <f aca="false">IF(F2972="","",SUMIFS($D$2:$D$3001,$F$2:$F$3001,F2972))</f>
        <v/>
      </c>
      <c r="M2972" s="23" t="str">
        <f aca="false">IF(A2972="","",IF(E2972="","Uncategorized",IF(I2972="Unknown","Unknown category",IF(AND(I2972="Transfer",F2972=""),"Transfer needs ID",IF(AND(F2972&lt;&gt;"",ABS(N(L2972))&gt;0.009),"Unmatched transfer",IF(AND(LEFT(E2972,6)="Rental",K2972="Household"),"Rental row needs property",""))))))</f>
        <v/>
      </c>
    </row>
    <row r="2973" customFormat="false" ht="15" hidden="false" customHeight="false" outlineLevel="0" collapsed="false">
      <c r="A2973" s="21"/>
      <c r="D2973" s="22"/>
      <c r="I2973" s="23" t="str">
        <f aca="false">IF(E2973="","",IFERROR(INDEX(Categories!$A$2:$A$200,MATCH(E2973,Categories!$B$2:$B$200,0)),"Unknown"))</f>
        <v/>
      </c>
      <c r="J2973" s="24" t="str">
        <f aca="false">IF(A2973="","",DATE(YEAR(A2973),MONTH(A2973),1))</f>
        <v/>
      </c>
      <c r="K2973" s="23" t="str">
        <f aca="false">IF(A2973="","",IF(G2973&lt;&gt;"",G2973,IFERROR(INDEX(Accounts!$D$2:$D$40,MATCH(B2973,Accounts!$A$2:$A$40,0)),"Household")))</f>
        <v/>
      </c>
      <c r="L2973" s="25" t="str">
        <f aca="false">IF(F2973="","",SUMIFS($D$2:$D$3001,$F$2:$F$3001,F2973))</f>
        <v/>
      </c>
      <c r="M2973" s="23" t="str">
        <f aca="false">IF(A2973="","",IF(E2973="","Uncategorized",IF(I2973="Unknown","Unknown category",IF(AND(I2973="Transfer",F2973=""),"Transfer needs ID",IF(AND(F2973&lt;&gt;"",ABS(N(L2973))&gt;0.009),"Unmatched transfer",IF(AND(LEFT(E2973,6)="Rental",K2973="Household"),"Rental row needs property",""))))))</f>
        <v/>
      </c>
    </row>
    <row r="2974" customFormat="false" ht="15" hidden="false" customHeight="false" outlineLevel="0" collapsed="false">
      <c r="A2974" s="21"/>
      <c r="D2974" s="22"/>
      <c r="I2974" s="23" t="str">
        <f aca="false">IF(E2974="","",IFERROR(INDEX(Categories!$A$2:$A$200,MATCH(E2974,Categories!$B$2:$B$200,0)),"Unknown"))</f>
        <v/>
      </c>
      <c r="J2974" s="24" t="str">
        <f aca="false">IF(A2974="","",DATE(YEAR(A2974),MONTH(A2974),1))</f>
        <v/>
      </c>
      <c r="K2974" s="23" t="str">
        <f aca="false">IF(A2974="","",IF(G2974&lt;&gt;"",G2974,IFERROR(INDEX(Accounts!$D$2:$D$40,MATCH(B2974,Accounts!$A$2:$A$40,0)),"Household")))</f>
        <v/>
      </c>
      <c r="L2974" s="25" t="str">
        <f aca="false">IF(F2974="","",SUMIFS($D$2:$D$3001,$F$2:$F$3001,F2974))</f>
        <v/>
      </c>
      <c r="M2974" s="23" t="str">
        <f aca="false">IF(A2974="","",IF(E2974="","Uncategorized",IF(I2974="Unknown","Unknown category",IF(AND(I2974="Transfer",F2974=""),"Transfer needs ID",IF(AND(F2974&lt;&gt;"",ABS(N(L2974))&gt;0.009),"Unmatched transfer",IF(AND(LEFT(E2974,6)="Rental",K2974="Household"),"Rental row needs property",""))))))</f>
        <v/>
      </c>
    </row>
    <row r="2975" customFormat="false" ht="15" hidden="false" customHeight="false" outlineLevel="0" collapsed="false">
      <c r="A2975" s="21"/>
      <c r="D2975" s="22"/>
      <c r="I2975" s="23" t="str">
        <f aca="false">IF(E2975="","",IFERROR(INDEX(Categories!$A$2:$A$200,MATCH(E2975,Categories!$B$2:$B$200,0)),"Unknown"))</f>
        <v/>
      </c>
      <c r="J2975" s="24" t="str">
        <f aca="false">IF(A2975="","",DATE(YEAR(A2975),MONTH(A2975),1))</f>
        <v/>
      </c>
      <c r="K2975" s="23" t="str">
        <f aca="false">IF(A2975="","",IF(G2975&lt;&gt;"",G2975,IFERROR(INDEX(Accounts!$D$2:$D$40,MATCH(B2975,Accounts!$A$2:$A$40,0)),"Household")))</f>
        <v/>
      </c>
      <c r="L2975" s="25" t="str">
        <f aca="false">IF(F2975="","",SUMIFS($D$2:$D$3001,$F$2:$F$3001,F2975))</f>
        <v/>
      </c>
      <c r="M2975" s="23" t="str">
        <f aca="false">IF(A2975="","",IF(E2975="","Uncategorized",IF(I2975="Unknown","Unknown category",IF(AND(I2975="Transfer",F2975=""),"Transfer needs ID",IF(AND(F2975&lt;&gt;"",ABS(N(L2975))&gt;0.009),"Unmatched transfer",IF(AND(LEFT(E2975,6)="Rental",K2975="Household"),"Rental row needs property",""))))))</f>
        <v/>
      </c>
    </row>
    <row r="2976" customFormat="false" ht="15" hidden="false" customHeight="false" outlineLevel="0" collapsed="false">
      <c r="A2976" s="21"/>
      <c r="D2976" s="22"/>
      <c r="I2976" s="23" t="str">
        <f aca="false">IF(E2976="","",IFERROR(INDEX(Categories!$A$2:$A$200,MATCH(E2976,Categories!$B$2:$B$200,0)),"Unknown"))</f>
        <v/>
      </c>
      <c r="J2976" s="24" t="str">
        <f aca="false">IF(A2976="","",DATE(YEAR(A2976),MONTH(A2976),1))</f>
        <v/>
      </c>
      <c r="K2976" s="23" t="str">
        <f aca="false">IF(A2976="","",IF(G2976&lt;&gt;"",G2976,IFERROR(INDEX(Accounts!$D$2:$D$40,MATCH(B2976,Accounts!$A$2:$A$40,0)),"Household")))</f>
        <v/>
      </c>
      <c r="L2976" s="25" t="str">
        <f aca="false">IF(F2976="","",SUMIFS($D$2:$D$3001,$F$2:$F$3001,F2976))</f>
        <v/>
      </c>
      <c r="M2976" s="23" t="str">
        <f aca="false">IF(A2976="","",IF(E2976="","Uncategorized",IF(I2976="Unknown","Unknown category",IF(AND(I2976="Transfer",F2976=""),"Transfer needs ID",IF(AND(F2976&lt;&gt;"",ABS(N(L2976))&gt;0.009),"Unmatched transfer",IF(AND(LEFT(E2976,6)="Rental",K2976="Household"),"Rental row needs property",""))))))</f>
        <v/>
      </c>
    </row>
    <row r="2977" customFormat="false" ht="15" hidden="false" customHeight="false" outlineLevel="0" collapsed="false">
      <c r="A2977" s="21"/>
      <c r="D2977" s="22"/>
      <c r="I2977" s="23" t="str">
        <f aca="false">IF(E2977="","",IFERROR(INDEX(Categories!$A$2:$A$200,MATCH(E2977,Categories!$B$2:$B$200,0)),"Unknown"))</f>
        <v/>
      </c>
      <c r="J2977" s="24" t="str">
        <f aca="false">IF(A2977="","",DATE(YEAR(A2977),MONTH(A2977),1))</f>
        <v/>
      </c>
      <c r="K2977" s="23" t="str">
        <f aca="false">IF(A2977="","",IF(G2977&lt;&gt;"",G2977,IFERROR(INDEX(Accounts!$D$2:$D$40,MATCH(B2977,Accounts!$A$2:$A$40,0)),"Household")))</f>
        <v/>
      </c>
      <c r="L2977" s="25" t="str">
        <f aca="false">IF(F2977="","",SUMIFS($D$2:$D$3001,$F$2:$F$3001,F2977))</f>
        <v/>
      </c>
      <c r="M2977" s="23" t="str">
        <f aca="false">IF(A2977="","",IF(E2977="","Uncategorized",IF(I2977="Unknown","Unknown category",IF(AND(I2977="Transfer",F2977=""),"Transfer needs ID",IF(AND(F2977&lt;&gt;"",ABS(N(L2977))&gt;0.009),"Unmatched transfer",IF(AND(LEFT(E2977,6)="Rental",K2977="Household"),"Rental row needs property",""))))))</f>
        <v/>
      </c>
    </row>
    <row r="2978" customFormat="false" ht="15" hidden="false" customHeight="false" outlineLevel="0" collapsed="false">
      <c r="A2978" s="21"/>
      <c r="D2978" s="22"/>
      <c r="I2978" s="23" t="str">
        <f aca="false">IF(E2978="","",IFERROR(INDEX(Categories!$A$2:$A$200,MATCH(E2978,Categories!$B$2:$B$200,0)),"Unknown"))</f>
        <v/>
      </c>
      <c r="J2978" s="24" t="str">
        <f aca="false">IF(A2978="","",DATE(YEAR(A2978),MONTH(A2978),1))</f>
        <v/>
      </c>
      <c r="K2978" s="23" t="str">
        <f aca="false">IF(A2978="","",IF(G2978&lt;&gt;"",G2978,IFERROR(INDEX(Accounts!$D$2:$D$40,MATCH(B2978,Accounts!$A$2:$A$40,0)),"Household")))</f>
        <v/>
      </c>
      <c r="L2978" s="25" t="str">
        <f aca="false">IF(F2978="","",SUMIFS($D$2:$D$3001,$F$2:$F$3001,F2978))</f>
        <v/>
      </c>
      <c r="M2978" s="23" t="str">
        <f aca="false">IF(A2978="","",IF(E2978="","Uncategorized",IF(I2978="Unknown","Unknown category",IF(AND(I2978="Transfer",F2978=""),"Transfer needs ID",IF(AND(F2978&lt;&gt;"",ABS(N(L2978))&gt;0.009),"Unmatched transfer",IF(AND(LEFT(E2978,6)="Rental",K2978="Household"),"Rental row needs property",""))))))</f>
        <v/>
      </c>
    </row>
    <row r="2979" customFormat="false" ht="15" hidden="false" customHeight="false" outlineLevel="0" collapsed="false">
      <c r="A2979" s="21"/>
      <c r="D2979" s="22"/>
      <c r="I2979" s="23" t="str">
        <f aca="false">IF(E2979="","",IFERROR(INDEX(Categories!$A$2:$A$200,MATCH(E2979,Categories!$B$2:$B$200,0)),"Unknown"))</f>
        <v/>
      </c>
      <c r="J2979" s="24" t="str">
        <f aca="false">IF(A2979="","",DATE(YEAR(A2979),MONTH(A2979),1))</f>
        <v/>
      </c>
      <c r="K2979" s="23" t="str">
        <f aca="false">IF(A2979="","",IF(G2979&lt;&gt;"",G2979,IFERROR(INDEX(Accounts!$D$2:$D$40,MATCH(B2979,Accounts!$A$2:$A$40,0)),"Household")))</f>
        <v/>
      </c>
      <c r="L2979" s="25" t="str">
        <f aca="false">IF(F2979="","",SUMIFS($D$2:$D$3001,$F$2:$F$3001,F2979))</f>
        <v/>
      </c>
      <c r="M2979" s="23" t="str">
        <f aca="false">IF(A2979="","",IF(E2979="","Uncategorized",IF(I2979="Unknown","Unknown category",IF(AND(I2979="Transfer",F2979=""),"Transfer needs ID",IF(AND(F2979&lt;&gt;"",ABS(N(L2979))&gt;0.009),"Unmatched transfer",IF(AND(LEFT(E2979,6)="Rental",K2979="Household"),"Rental row needs property",""))))))</f>
        <v/>
      </c>
    </row>
    <row r="2980" customFormat="false" ht="15" hidden="false" customHeight="false" outlineLevel="0" collapsed="false">
      <c r="A2980" s="21"/>
      <c r="D2980" s="22"/>
      <c r="I2980" s="23" t="str">
        <f aca="false">IF(E2980="","",IFERROR(INDEX(Categories!$A$2:$A$200,MATCH(E2980,Categories!$B$2:$B$200,0)),"Unknown"))</f>
        <v/>
      </c>
      <c r="J2980" s="24" t="str">
        <f aca="false">IF(A2980="","",DATE(YEAR(A2980),MONTH(A2980),1))</f>
        <v/>
      </c>
      <c r="K2980" s="23" t="str">
        <f aca="false">IF(A2980="","",IF(G2980&lt;&gt;"",G2980,IFERROR(INDEX(Accounts!$D$2:$D$40,MATCH(B2980,Accounts!$A$2:$A$40,0)),"Household")))</f>
        <v/>
      </c>
      <c r="L2980" s="25" t="str">
        <f aca="false">IF(F2980="","",SUMIFS($D$2:$D$3001,$F$2:$F$3001,F2980))</f>
        <v/>
      </c>
      <c r="M2980" s="23" t="str">
        <f aca="false">IF(A2980="","",IF(E2980="","Uncategorized",IF(I2980="Unknown","Unknown category",IF(AND(I2980="Transfer",F2980=""),"Transfer needs ID",IF(AND(F2980&lt;&gt;"",ABS(N(L2980))&gt;0.009),"Unmatched transfer",IF(AND(LEFT(E2980,6)="Rental",K2980="Household"),"Rental row needs property",""))))))</f>
        <v/>
      </c>
    </row>
    <row r="2981" customFormat="false" ht="15" hidden="false" customHeight="false" outlineLevel="0" collapsed="false">
      <c r="A2981" s="21"/>
      <c r="D2981" s="22"/>
      <c r="I2981" s="23" t="str">
        <f aca="false">IF(E2981="","",IFERROR(INDEX(Categories!$A$2:$A$200,MATCH(E2981,Categories!$B$2:$B$200,0)),"Unknown"))</f>
        <v/>
      </c>
      <c r="J2981" s="24" t="str">
        <f aca="false">IF(A2981="","",DATE(YEAR(A2981),MONTH(A2981),1))</f>
        <v/>
      </c>
      <c r="K2981" s="23" t="str">
        <f aca="false">IF(A2981="","",IF(G2981&lt;&gt;"",G2981,IFERROR(INDEX(Accounts!$D$2:$D$40,MATCH(B2981,Accounts!$A$2:$A$40,0)),"Household")))</f>
        <v/>
      </c>
      <c r="L2981" s="25" t="str">
        <f aca="false">IF(F2981="","",SUMIFS($D$2:$D$3001,$F$2:$F$3001,F2981))</f>
        <v/>
      </c>
      <c r="M2981" s="23" t="str">
        <f aca="false">IF(A2981="","",IF(E2981="","Uncategorized",IF(I2981="Unknown","Unknown category",IF(AND(I2981="Transfer",F2981=""),"Transfer needs ID",IF(AND(F2981&lt;&gt;"",ABS(N(L2981))&gt;0.009),"Unmatched transfer",IF(AND(LEFT(E2981,6)="Rental",K2981="Household"),"Rental row needs property",""))))))</f>
        <v/>
      </c>
    </row>
    <row r="2982" customFormat="false" ht="15" hidden="false" customHeight="false" outlineLevel="0" collapsed="false">
      <c r="A2982" s="21"/>
      <c r="D2982" s="22"/>
      <c r="I2982" s="23" t="str">
        <f aca="false">IF(E2982="","",IFERROR(INDEX(Categories!$A$2:$A$200,MATCH(E2982,Categories!$B$2:$B$200,0)),"Unknown"))</f>
        <v/>
      </c>
      <c r="J2982" s="24" t="str">
        <f aca="false">IF(A2982="","",DATE(YEAR(A2982),MONTH(A2982),1))</f>
        <v/>
      </c>
      <c r="K2982" s="23" t="str">
        <f aca="false">IF(A2982="","",IF(G2982&lt;&gt;"",G2982,IFERROR(INDEX(Accounts!$D$2:$D$40,MATCH(B2982,Accounts!$A$2:$A$40,0)),"Household")))</f>
        <v/>
      </c>
      <c r="L2982" s="25" t="str">
        <f aca="false">IF(F2982="","",SUMIFS($D$2:$D$3001,$F$2:$F$3001,F2982))</f>
        <v/>
      </c>
      <c r="M2982" s="23" t="str">
        <f aca="false">IF(A2982="","",IF(E2982="","Uncategorized",IF(I2982="Unknown","Unknown category",IF(AND(I2982="Transfer",F2982=""),"Transfer needs ID",IF(AND(F2982&lt;&gt;"",ABS(N(L2982))&gt;0.009),"Unmatched transfer",IF(AND(LEFT(E2982,6)="Rental",K2982="Household"),"Rental row needs property",""))))))</f>
        <v/>
      </c>
    </row>
    <row r="2983" customFormat="false" ht="15" hidden="false" customHeight="false" outlineLevel="0" collapsed="false">
      <c r="A2983" s="21"/>
      <c r="D2983" s="22"/>
      <c r="I2983" s="23" t="str">
        <f aca="false">IF(E2983="","",IFERROR(INDEX(Categories!$A$2:$A$200,MATCH(E2983,Categories!$B$2:$B$200,0)),"Unknown"))</f>
        <v/>
      </c>
      <c r="J2983" s="24" t="str">
        <f aca="false">IF(A2983="","",DATE(YEAR(A2983),MONTH(A2983),1))</f>
        <v/>
      </c>
      <c r="K2983" s="23" t="str">
        <f aca="false">IF(A2983="","",IF(G2983&lt;&gt;"",G2983,IFERROR(INDEX(Accounts!$D$2:$D$40,MATCH(B2983,Accounts!$A$2:$A$40,0)),"Household")))</f>
        <v/>
      </c>
      <c r="L2983" s="25" t="str">
        <f aca="false">IF(F2983="","",SUMIFS($D$2:$D$3001,$F$2:$F$3001,F2983))</f>
        <v/>
      </c>
      <c r="M2983" s="23" t="str">
        <f aca="false">IF(A2983="","",IF(E2983="","Uncategorized",IF(I2983="Unknown","Unknown category",IF(AND(I2983="Transfer",F2983=""),"Transfer needs ID",IF(AND(F2983&lt;&gt;"",ABS(N(L2983))&gt;0.009),"Unmatched transfer",IF(AND(LEFT(E2983,6)="Rental",K2983="Household"),"Rental row needs property",""))))))</f>
        <v/>
      </c>
    </row>
    <row r="2984" customFormat="false" ht="15" hidden="false" customHeight="false" outlineLevel="0" collapsed="false">
      <c r="A2984" s="21"/>
      <c r="D2984" s="22"/>
      <c r="I2984" s="23" t="str">
        <f aca="false">IF(E2984="","",IFERROR(INDEX(Categories!$A$2:$A$200,MATCH(E2984,Categories!$B$2:$B$200,0)),"Unknown"))</f>
        <v/>
      </c>
      <c r="J2984" s="24" t="str">
        <f aca="false">IF(A2984="","",DATE(YEAR(A2984),MONTH(A2984),1))</f>
        <v/>
      </c>
      <c r="K2984" s="23" t="str">
        <f aca="false">IF(A2984="","",IF(G2984&lt;&gt;"",G2984,IFERROR(INDEX(Accounts!$D$2:$D$40,MATCH(B2984,Accounts!$A$2:$A$40,0)),"Household")))</f>
        <v/>
      </c>
      <c r="L2984" s="25" t="str">
        <f aca="false">IF(F2984="","",SUMIFS($D$2:$D$3001,$F$2:$F$3001,F2984))</f>
        <v/>
      </c>
      <c r="M2984" s="23" t="str">
        <f aca="false">IF(A2984="","",IF(E2984="","Uncategorized",IF(I2984="Unknown","Unknown category",IF(AND(I2984="Transfer",F2984=""),"Transfer needs ID",IF(AND(F2984&lt;&gt;"",ABS(N(L2984))&gt;0.009),"Unmatched transfer",IF(AND(LEFT(E2984,6)="Rental",K2984="Household"),"Rental row needs property",""))))))</f>
        <v/>
      </c>
    </row>
    <row r="2985" customFormat="false" ht="15" hidden="false" customHeight="false" outlineLevel="0" collapsed="false">
      <c r="A2985" s="21"/>
      <c r="D2985" s="22"/>
      <c r="I2985" s="23" t="str">
        <f aca="false">IF(E2985="","",IFERROR(INDEX(Categories!$A$2:$A$200,MATCH(E2985,Categories!$B$2:$B$200,0)),"Unknown"))</f>
        <v/>
      </c>
      <c r="J2985" s="24" t="str">
        <f aca="false">IF(A2985="","",DATE(YEAR(A2985),MONTH(A2985),1))</f>
        <v/>
      </c>
      <c r="K2985" s="23" t="str">
        <f aca="false">IF(A2985="","",IF(G2985&lt;&gt;"",G2985,IFERROR(INDEX(Accounts!$D$2:$D$40,MATCH(B2985,Accounts!$A$2:$A$40,0)),"Household")))</f>
        <v/>
      </c>
      <c r="L2985" s="25" t="str">
        <f aca="false">IF(F2985="","",SUMIFS($D$2:$D$3001,$F$2:$F$3001,F2985))</f>
        <v/>
      </c>
      <c r="M2985" s="23" t="str">
        <f aca="false">IF(A2985="","",IF(E2985="","Uncategorized",IF(I2985="Unknown","Unknown category",IF(AND(I2985="Transfer",F2985=""),"Transfer needs ID",IF(AND(F2985&lt;&gt;"",ABS(N(L2985))&gt;0.009),"Unmatched transfer",IF(AND(LEFT(E2985,6)="Rental",K2985="Household"),"Rental row needs property",""))))))</f>
        <v/>
      </c>
    </row>
    <row r="2986" customFormat="false" ht="15" hidden="false" customHeight="false" outlineLevel="0" collapsed="false">
      <c r="A2986" s="21"/>
      <c r="D2986" s="22"/>
      <c r="I2986" s="23" t="str">
        <f aca="false">IF(E2986="","",IFERROR(INDEX(Categories!$A$2:$A$200,MATCH(E2986,Categories!$B$2:$B$200,0)),"Unknown"))</f>
        <v/>
      </c>
      <c r="J2986" s="24" t="str">
        <f aca="false">IF(A2986="","",DATE(YEAR(A2986),MONTH(A2986),1))</f>
        <v/>
      </c>
      <c r="K2986" s="23" t="str">
        <f aca="false">IF(A2986="","",IF(G2986&lt;&gt;"",G2986,IFERROR(INDEX(Accounts!$D$2:$D$40,MATCH(B2986,Accounts!$A$2:$A$40,0)),"Household")))</f>
        <v/>
      </c>
      <c r="L2986" s="25" t="str">
        <f aca="false">IF(F2986="","",SUMIFS($D$2:$D$3001,$F$2:$F$3001,F2986))</f>
        <v/>
      </c>
      <c r="M2986" s="23" t="str">
        <f aca="false">IF(A2986="","",IF(E2986="","Uncategorized",IF(I2986="Unknown","Unknown category",IF(AND(I2986="Transfer",F2986=""),"Transfer needs ID",IF(AND(F2986&lt;&gt;"",ABS(N(L2986))&gt;0.009),"Unmatched transfer",IF(AND(LEFT(E2986,6)="Rental",K2986="Household"),"Rental row needs property",""))))))</f>
        <v/>
      </c>
    </row>
    <row r="2987" customFormat="false" ht="15" hidden="false" customHeight="false" outlineLevel="0" collapsed="false">
      <c r="A2987" s="21"/>
      <c r="D2987" s="22"/>
      <c r="I2987" s="23" t="str">
        <f aca="false">IF(E2987="","",IFERROR(INDEX(Categories!$A$2:$A$200,MATCH(E2987,Categories!$B$2:$B$200,0)),"Unknown"))</f>
        <v/>
      </c>
      <c r="J2987" s="24" t="str">
        <f aca="false">IF(A2987="","",DATE(YEAR(A2987),MONTH(A2987),1))</f>
        <v/>
      </c>
      <c r="K2987" s="23" t="str">
        <f aca="false">IF(A2987="","",IF(G2987&lt;&gt;"",G2987,IFERROR(INDEX(Accounts!$D$2:$D$40,MATCH(B2987,Accounts!$A$2:$A$40,0)),"Household")))</f>
        <v/>
      </c>
      <c r="L2987" s="25" t="str">
        <f aca="false">IF(F2987="","",SUMIFS($D$2:$D$3001,$F$2:$F$3001,F2987))</f>
        <v/>
      </c>
      <c r="M2987" s="23" t="str">
        <f aca="false">IF(A2987="","",IF(E2987="","Uncategorized",IF(I2987="Unknown","Unknown category",IF(AND(I2987="Transfer",F2987=""),"Transfer needs ID",IF(AND(F2987&lt;&gt;"",ABS(N(L2987))&gt;0.009),"Unmatched transfer",IF(AND(LEFT(E2987,6)="Rental",K2987="Household"),"Rental row needs property",""))))))</f>
        <v/>
      </c>
    </row>
    <row r="2988" customFormat="false" ht="15" hidden="false" customHeight="false" outlineLevel="0" collapsed="false">
      <c r="A2988" s="21"/>
      <c r="D2988" s="22"/>
      <c r="I2988" s="23" t="str">
        <f aca="false">IF(E2988="","",IFERROR(INDEX(Categories!$A$2:$A$200,MATCH(E2988,Categories!$B$2:$B$200,0)),"Unknown"))</f>
        <v/>
      </c>
      <c r="J2988" s="24" t="str">
        <f aca="false">IF(A2988="","",DATE(YEAR(A2988),MONTH(A2988),1))</f>
        <v/>
      </c>
      <c r="K2988" s="23" t="str">
        <f aca="false">IF(A2988="","",IF(G2988&lt;&gt;"",G2988,IFERROR(INDEX(Accounts!$D$2:$D$40,MATCH(B2988,Accounts!$A$2:$A$40,0)),"Household")))</f>
        <v/>
      </c>
      <c r="L2988" s="25" t="str">
        <f aca="false">IF(F2988="","",SUMIFS($D$2:$D$3001,$F$2:$F$3001,F2988))</f>
        <v/>
      </c>
      <c r="M2988" s="23" t="str">
        <f aca="false">IF(A2988="","",IF(E2988="","Uncategorized",IF(I2988="Unknown","Unknown category",IF(AND(I2988="Transfer",F2988=""),"Transfer needs ID",IF(AND(F2988&lt;&gt;"",ABS(N(L2988))&gt;0.009),"Unmatched transfer",IF(AND(LEFT(E2988,6)="Rental",K2988="Household"),"Rental row needs property",""))))))</f>
        <v/>
      </c>
    </row>
    <row r="2989" customFormat="false" ht="15" hidden="false" customHeight="false" outlineLevel="0" collapsed="false">
      <c r="A2989" s="21"/>
      <c r="D2989" s="22"/>
      <c r="I2989" s="23" t="str">
        <f aca="false">IF(E2989="","",IFERROR(INDEX(Categories!$A$2:$A$200,MATCH(E2989,Categories!$B$2:$B$200,0)),"Unknown"))</f>
        <v/>
      </c>
      <c r="J2989" s="24" t="str">
        <f aca="false">IF(A2989="","",DATE(YEAR(A2989),MONTH(A2989),1))</f>
        <v/>
      </c>
      <c r="K2989" s="23" t="str">
        <f aca="false">IF(A2989="","",IF(G2989&lt;&gt;"",G2989,IFERROR(INDEX(Accounts!$D$2:$D$40,MATCH(B2989,Accounts!$A$2:$A$40,0)),"Household")))</f>
        <v/>
      </c>
      <c r="L2989" s="25" t="str">
        <f aca="false">IF(F2989="","",SUMIFS($D$2:$D$3001,$F$2:$F$3001,F2989))</f>
        <v/>
      </c>
      <c r="M2989" s="23" t="str">
        <f aca="false">IF(A2989="","",IF(E2989="","Uncategorized",IF(I2989="Unknown","Unknown category",IF(AND(I2989="Transfer",F2989=""),"Transfer needs ID",IF(AND(F2989&lt;&gt;"",ABS(N(L2989))&gt;0.009),"Unmatched transfer",IF(AND(LEFT(E2989,6)="Rental",K2989="Household"),"Rental row needs property",""))))))</f>
        <v/>
      </c>
    </row>
    <row r="2990" customFormat="false" ht="15" hidden="false" customHeight="false" outlineLevel="0" collapsed="false">
      <c r="A2990" s="21"/>
      <c r="D2990" s="22"/>
      <c r="I2990" s="23" t="str">
        <f aca="false">IF(E2990="","",IFERROR(INDEX(Categories!$A$2:$A$200,MATCH(E2990,Categories!$B$2:$B$200,0)),"Unknown"))</f>
        <v/>
      </c>
      <c r="J2990" s="24" t="str">
        <f aca="false">IF(A2990="","",DATE(YEAR(A2990),MONTH(A2990),1))</f>
        <v/>
      </c>
      <c r="K2990" s="23" t="str">
        <f aca="false">IF(A2990="","",IF(G2990&lt;&gt;"",G2990,IFERROR(INDEX(Accounts!$D$2:$D$40,MATCH(B2990,Accounts!$A$2:$A$40,0)),"Household")))</f>
        <v/>
      </c>
      <c r="L2990" s="25" t="str">
        <f aca="false">IF(F2990="","",SUMIFS($D$2:$D$3001,$F$2:$F$3001,F2990))</f>
        <v/>
      </c>
      <c r="M2990" s="23" t="str">
        <f aca="false">IF(A2990="","",IF(E2990="","Uncategorized",IF(I2990="Unknown","Unknown category",IF(AND(I2990="Transfer",F2990=""),"Transfer needs ID",IF(AND(F2990&lt;&gt;"",ABS(N(L2990))&gt;0.009),"Unmatched transfer",IF(AND(LEFT(E2990,6)="Rental",K2990="Household"),"Rental row needs property",""))))))</f>
        <v/>
      </c>
    </row>
    <row r="2991" customFormat="false" ht="15" hidden="false" customHeight="false" outlineLevel="0" collapsed="false">
      <c r="A2991" s="21"/>
      <c r="D2991" s="22"/>
      <c r="I2991" s="23" t="str">
        <f aca="false">IF(E2991="","",IFERROR(INDEX(Categories!$A$2:$A$200,MATCH(E2991,Categories!$B$2:$B$200,0)),"Unknown"))</f>
        <v/>
      </c>
      <c r="J2991" s="24" t="str">
        <f aca="false">IF(A2991="","",DATE(YEAR(A2991),MONTH(A2991),1))</f>
        <v/>
      </c>
      <c r="K2991" s="23" t="str">
        <f aca="false">IF(A2991="","",IF(G2991&lt;&gt;"",G2991,IFERROR(INDEX(Accounts!$D$2:$D$40,MATCH(B2991,Accounts!$A$2:$A$40,0)),"Household")))</f>
        <v/>
      </c>
      <c r="L2991" s="25" t="str">
        <f aca="false">IF(F2991="","",SUMIFS($D$2:$D$3001,$F$2:$F$3001,F2991))</f>
        <v/>
      </c>
      <c r="M2991" s="23" t="str">
        <f aca="false">IF(A2991="","",IF(E2991="","Uncategorized",IF(I2991="Unknown","Unknown category",IF(AND(I2991="Transfer",F2991=""),"Transfer needs ID",IF(AND(F2991&lt;&gt;"",ABS(N(L2991))&gt;0.009),"Unmatched transfer",IF(AND(LEFT(E2991,6)="Rental",K2991="Household"),"Rental row needs property",""))))))</f>
        <v/>
      </c>
    </row>
    <row r="2992" customFormat="false" ht="15" hidden="false" customHeight="false" outlineLevel="0" collapsed="false">
      <c r="A2992" s="21"/>
      <c r="D2992" s="22"/>
      <c r="I2992" s="23" t="str">
        <f aca="false">IF(E2992="","",IFERROR(INDEX(Categories!$A$2:$A$200,MATCH(E2992,Categories!$B$2:$B$200,0)),"Unknown"))</f>
        <v/>
      </c>
      <c r="J2992" s="24" t="str">
        <f aca="false">IF(A2992="","",DATE(YEAR(A2992),MONTH(A2992),1))</f>
        <v/>
      </c>
      <c r="K2992" s="23" t="str">
        <f aca="false">IF(A2992="","",IF(G2992&lt;&gt;"",G2992,IFERROR(INDEX(Accounts!$D$2:$D$40,MATCH(B2992,Accounts!$A$2:$A$40,0)),"Household")))</f>
        <v/>
      </c>
      <c r="L2992" s="25" t="str">
        <f aca="false">IF(F2992="","",SUMIFS($D$2:$D$3001,$F$2:$F$3001,F2992))</f>
        <v/>
      </c>
      <c r="M2992" s="23" t="str">
        <f aca="false">IF(A2992="","",IF(E2992="","Uncategorized",IF(I2992="Unknown","Unknown category",IF(AND(I2992="Transfer",F2992=""),"Transfer needs ID",IF(AND(F2992&lt;&gt;"",ABS(N(L2992))&gt;0.009),"Unmatched transfer",IF(AND(LEFT(E2992,6)="Rental",K2992="Household"),"Rental row needs property",""))))))</f>
        <v/>
      </c>
    </row>
    <row r="2993" customFormat="false" ht="15" hidden="false" customHeight="false" outlineLevel="0" collapsed="false">
      <c r="A2993" s="21"/>
      <c r="D2993" s="22"/>
      <c r="I2993" s="23" t="str">
        <f aca="false">IF(E2993="","",IFERROR(INDEX(Categories!$A$2:$A$200,MATCH(E2993,Categories!$B$2:$B$200,0)),"Unknown"))</f>
        <v/>
      </c>
      <c r="J2993" s="24" t="str">
        <f aca="false">IF(A2993="","",DATE(YEAR(A2993),MONTH(A2993),1))</f>
        <v/>
      </c>
      <c r="K2993" s="23" t="str">
        <f aca="false">IF(A2993="","",IF(G2993&lt;&gt;"",G2993,IFERROR(INDEX(Accounts!$D$2:$D$40,MATCH(B2993,Accounts!$A$2:$A$40,0)),"Household")))</f>
        <v/>
      </c>
      <c r="L2993" s="25" t="str">
        <f aca="false">IF(F2993="","",SUMIFS($D$2:$D$3001,$F$2:$F$3001,F2993))</f>
        <v/>
      </c>
      <c r="M2993" s="23" t="str">
        <f aca="false">IF(A2993="","",IF(E2993="","Uncategorized",IF(I2993="Unknown","Unknown category",IF(AND(I2993="Transfer",F2993=""),"Transfer needs ID",IF(AND(F2993&lt;&gt;"",ABS(N(L2993))&gt;0.009),"Unmatched transfer",IF(AND(LEFT(E2993,6)="Rental",K2993="Household"),"Rental row needs property",""))))))</f>
        <v/>
      </c>
    </row>
    <row r="2994" customFormat="false" ht="15" hidden="false" customHeight="false" outlineLevel="0" collapsed="false">
      <c r="A2994" s="21"/>
      <c r="D2994" s="22"/>
      <c r="I2994" s="23" t="str">
        <f aca="false">IF(E2994="","",IFERROR(INDEX(Categories!$A$2:$A$200,MATCH(E2994,Categories!$B$2:$B$200,0)),"Unknown"))</f>
        <v/>
      </c>
      <c r="J2994" s="24" t="str">
        <f aca="false">IF(A2994="","",DATE(YEAR(A2994),MONTH(A2994),1))</f>
        <v/>
      </c>
      <c r="K2994" s="23" t="str">
        <f aca="false">IF(A2994="","",IF(G2994&lt;&gt;"",G2994,IFERROR(INDEX(Accounts!$D$2:$D$40,MATCH(B2994,Accounts!$A$2:$A$40,0)),"Household")))</f>
        <v/>
      </c>
      <c r="L2994" s="25" t="str">
        <f aca="false">IF(F2994="","",SUMIFS($D$2:$D$3001,$F$2:$F$3001,F2994))</f>
        <v/>
      </c>
      <c r="M2994" s="23" t="str">
        <f aca="false">IF(A2994="","",IF(E2994="","Uncategorized",IF(I2994="Unknown","Unknown category",IF(AND(I2994="Transfer",F2994=""),"Transfer needs ID",IF(AND(F2994&lt;&gt;"",ABS(N(L2994))&gt;0.009),"Unmatched transfer",IF(AND(LEFT(E2994,6)="Rental",K2994="Household"),"Rental row needs property",""))))))</f>
        <v/>
      </c>
    </row>
    <row r="2995" customFormat="false" ht="15" hidden="false" customHeight="false" outlineLevel="0" collapsed="false">
      <c r="A2995" s="21"/>
      <c r="D2995" s="22"/>
      <c r="I2995" s="23" t="str">
        <f aca="false">IF(E2995="","",IFERROR(INDEX(Categories!$A$2:$A$200,MATCH(E2995,Categories!$B$2:$B$200,0)),"Unknown"))</f>
        <v/>
      </c>
      <c r="J2995" s="24" t="str">
        <f aca="false">IF(A2995="","",DATE(YEAR(A2995),MONTH(A2995),1))</f>
        <v/>
      </c>
      <c r="K2995" s="23" t="str">
        <f aca="false">IF(A2995="","",IF(G2995&lt;&gt;"",G2995,IFERROR(INDEX(Accounts!$D$2:$D$40,MATCH(B2995,Accounts!$A$2:$A$40,0)),"Household")))</f>
        <v/>
      </c>
      <c r="L2995" s="25" t="str">
        <f aca="false">IF(F2995="","",SUMIFS($D$2:$D$3001,$F$2:$F$3001,F2995))</f>
        <v/>
      </c>
      <c r="M2995" s="23" t="str">
        <f aca="false">IF(A2995="","",IF(E2995="","Uncategorized",IF(I2995="Unknown","Unknown category",IF(AND(I2995="Transfer",F2995=""),"Transfer needs ID",IF(AND(F2995&lt;&gt;"",ABS(N(L2995))&gt;0.009),"Unmatched transfer",IF(AND(LEFT(E2995,6)="Rental",K2995="Household"),"Rental row needs property",""))))))</f>
        <v/>
      </c>
    </row>
    <row r="2996" customFormat="false" ht="15" hidden="false" customHeight="false" outlineLevel="0" collapsed="false">
      <c r="A2996" s="21"/>
      <c r="D2996" s="22"/>
      <c r="I2996" s="23" t="str">
        <f aca="false">IF(E2996="","",IFERROR(INDEX(Categories!$A$2:$A$200,MATCH(E2996,Categories!$B$2:$B$200,0)),"Unknown"))</f>
        <v/>
      </c>
      <c r="J2996" s="24" t="str">
        <f aca="false">IF(A2996="","",DATE(YEAR(A2996),MONTH(A2996),1))</f>
        <v/>
      </c>
      <c r="K2996" s="23" t="str">
        <f aca="false">IF(A2996="","",IF(G2996&lt;&gt;"",G2996,IFERROR(INDEX(Accounts!$D$2:$D$40,MATCH(B2996,Accounts!$A$2:$A$40,0)),"Household")))</f>
        <v/>
      </c>
      <c r="L2996" s="25" t="str">
        <f aca="false">IF(F2996="","",SUMIFS($D$2:$D$3001,$F$2:$F$3001,F2996))</f>
        <v/>
      </c>
      <c r="M2996" s="23" t="str">
        <f aca="false">IF(A2996="","",IF(E2996="","Uncategorized",IF(I2996="Unknown","Unknown category",IF(AND(I2996="Transfer",F2996=""),"Transfer needs ID",IF(AND(F2996&lt;&gt;"",ABS(N(L2996))&gt;0.009),"Unmatched transfer",IF(AND(LEFT(E2996,6)="Rental",K2996="Household"),"Rental row needs property",""))))))</f>
        <v/>
      </c>
    </row>
    <row r="2997" customFormat="false" ht="15" hidden="false" customHeight="false" outlineLevel="0" collapsed="false">
      <c r="A2997" s="21"/>
      <c r="D2997" s="22"/>
      <c r="I2997" s="23" t="str">
        <f aca="false">IF(E2997="","",IFERROR(INDEX(Categories!$A$2:$A$200,MATCH(E2997,Categories!$B$2:$B$200,0)),"Unknown"))</f>
        <v/>
      </c>
      <c r="J2997" s="24" t="str">
        <f aca="false">IF(A2997="","",DATE(YEAR(A2997),MONTH(A2997),1))</f>
        <v/>
      </c>
      <c r="K2997" s="23" t="str">
        <f aca="false">IF(A2997="","",IF(G2997&lt;&gt;"",G2997,IFERROR(INDEX(Accounts!$D$2:$D$40,MATCH(B2997,Accounts!$A$2:$A$40,0)),"Household")))</f>
        <v/>
      </c>
      <c r="L2997" s="25" t="str">
        <f aca="false">IF(F2997="","",SUMIFS($D$2:$D$3001,$F$2:$F$3001,F2997))</f>
        <v/>
      </c>
      <c r="M2997" s="23" t="str">
        <f aca="false">IF(A2997="","",IF(E2997="","Uncategorized",IF(I2997="Unknown","Unknown category",IF(AND(I2997="Transfer",F2997=""),"Transfer needs ID",IF(AND(F2997&lt;&gt;"",ABS(N(L2997))&gt;0.009),"Unmatched transfer",IF(AND(LEFT(E2997,6)="Rental",K2997="Household"),"Rental row needs property",""))))))</f>
        <v/>
      </c>
    </row>
    <row r="2998" customFormat="false" ht="15" hidden="false" customHeight="false" outlineLevel="0" collapsed="false">
      <c r="A2998" s="21"/>
      <c r="D2998" s="22"/>
      <c r="I2998" s="23" t="str">
        <f aca="false">IF(E2998="","",IFERROR(INDEX(Categories!$A$2:$A$200,MATCH(E2998,Categories!$B$2:$B$200,0)),"Unknown"))</f>
        <v/>
      </c>
      <c r="J2998" s="24" t="str">
        <f aca="false">IF(A2998="","",DATE(YEAR(A2998),MONTH(A2998),1))</f>
        <v/>
      </c>
      <c r="K2998" s="23" t="str">
        <f aca="false">IF(A2998="","",IF(G2998&lt;&gt;"",G2998,IFERROR(INDEX(Accounts!$D$2:$D$40,MATCH(B2998,Accounts!$A$2:$A$40,0)),"Household")))</f>
        <v/>
      </c>
      <c r="L2998" s="25" t="str">
        <f aca="false">IF(F2998="","",SUMIFS($D$2:$D$3001,$F$2:$F$3001,F2998))</f>
        <v/>
      </c>
      <c r="M2998" s="23" t="str">
        <f aca="false">IF(A2998="","",IF(E2998="","Uncategorized",IF(I2998="Unknown","Unknown category",IF(AND(I2998="Transfer",F2998=""),"Transfer needs ID",IF(AND(F2998&lt;&gt;"",ABS(N(L2998))&gt;0.009),"Unmatched transfer",IF(AND(LEFT(E2998,6)="Rental",K2998="Household"),"Rental row needs property",""))))))</f>
        <v/>
      </c>
    </row>
    <row r="2999" customFormat="false" ht="15" hidden="false" customHeight="false" outlineLevel="0" collapsed="false">
      <c r="A2999" s="21"/>
      <c r="D2999" s="22"/>
      <c r="I2999" s="23" t="str">
        <f aca="false">IF(E2999="","",IFERROR(INDEX(Categories!$A$2:$A$200,MATCH(E2999,Categories!$B$2:$B$200,0)),"Unknown"))</f>
        <v/>
      </c>
      <c r="J2999" s="24" t="str">
        <f aca="false">IF(A2999="","",DATE(YEAR(A2999),MONTH(A2999),1))</f>
        <v/>
      </c>
      <c r="K2999" s="23" t="str">
        <f aca="false">IF(A2999="","",IF(G2999&lt;&gt;"",G2999,IFERROR(INDEX(Accounts!$D$2:$D$40,MATCH(B2999,Accounts!$A$2:$A$40,0)),"Household")))</f>
        <v/>
      </c>
      <c r="L2999" s="25" t="str">
        <f aca="false">IF(F2999="","",SUMIFS($D$2:$D$3001,$F$2:$F$3001,F2999))</f>
        <v/>
      </c>
      <c r="M2999" s="23" t="str">
        <f aca="false">IF(A2999="","",IF(E2999="","Uncategorized",IF(I2999="Unknown","Unknown category",IF(AND(I2999="Transfer",F2999=""),"Transfer needs ID",IF(AND(F2999&lt;&gt;"",ABS(N(L2999))&gt;0.009),"Unmatched transfer",IF(AND(LEFT(E2999,6)="Rental",K2999="Household"),"Rental row needs property",""))))))</f>
        <v/>
      </c>
    </row>
    <row r="3000" customFormat="false" ht="15" hidden="false" customHeight="false" outlineLevel="0" collapsed="false">
      <c r="A3000" s="21"/>
      <c r="D3000" s="22"/>
      <c r="I3000" s="23" t="str">
        <f aca="false">IF(E3000="","",IFERROR(INDEX(Categories!$A$2:$A$200,MATCH(E3000,Categories!$B$2:$B$200,0)),"Unknown"))</f>
        <v/>
      </c>
      <c r="J3000" s="24" t="str">
        <f aca="false">IF(A3000="","",DATE(YEAR(A3000),MONTH(A3000),1))</f>
        <v/>
      </c>
      <c r="K3000" s="23" t="str">
        <f aca="false">IF(A3000="","",IF(G3000&lt;&gt;"",G3000,IFERROR(INDEX(Accounts!$D$2:$D$40,MATCH(B3000,Accounts!$A$2:$A$40,0)),"Household")))</f>
        <v/>
      </c>
      <c r="L3000" s="25" t="str">
        <f aca="false">IF(F3000="","",SUMIFS($D$2:$D$3001,$F$2:$F$3001,F3000))</f>
        <v/>
      </c>
      <c r="M3000" s="23" t="str">
        <f aca="false">IF(A3000="","",IF(E3000="","Uncategorized",IF(I3000="Unknown","Unknown category",IF(AND(I3000="Transfer",F3000=""),"Transfer needs ID",IF(AND(F3000&lt;&gt;"",ABS(N(L3000))&gt;0.009),"Unmatched transfer",IF(AND(LEFT(E3000,6)="Rental",K3000="Household"),"Rental row needs property",""))))))</f>
        <v/>
      </c>
    </row>
    <row r="3001" customFormat="false" ht="15" hidden="false" customHeight="false" outlineLevel="0" collapsed="false">
      <c r="A3001" s="21"/>
      <c r="D3001" s="22"/>
      <c r="I3001" s="23" t="str">
        <f aca="false">IF(E3001="","",IFERROR(INDEX(Categories!$A$2:$A$200,MATCH(E3001,Categories!$B$2:$B$200,0)),"Unknown"))</f>
        <v/>
      </c>
      <c r="J3001" s="24" t="str">
        <f aca="false">IF(A3001="","",DATE(YEAR(A3001),MONTH(A3001),1))</f>
        <v/>
      </c>
      <c r="K3001" s="23" t="str">
        <f aca="false">IF(A3001="","",IF(G3001&lt;&gt;"",G3001,IFERROR(INDEX(Accounts!$D$2:$D$40,MATCH(B3001,Accounts!$A$2:$A$40,0)),"Household")))</f>
        <v/>
      </c>
      <c r="L3001" s="25" t="str">
        <f aca="false">IF(F3001="","",SUMIFS($D$2:$D$3001,$F$2:$F$3001,F3001))</f>
        <v/>
      </c>
      <c r="M3001" s="23" t="str">
        <f aca="false">IF(A3001="","",IF(E3001="","Uncategorized",IF(I3001="Unknown","Unknown category",IF(AND(I3001="Transfer",F3001=""),"Transfer needs ID",IF(AND(F3001&lt;&gt;"",ABS(N(L3001))&gt;0.009),"Unmatched transfer",IF(AND(LEFT(E3001,6)="Rental",K3001="Household"),"Rental row needs property",""))))))</f>
        <v/>
      </c>
    </row>
  </sheetData>
  <autoFilter ref="A1:M3001"/>
  <conditionalFormatting sqref="M2:M3001">
    <cfRule type="expression" priority="2" aboveAverage="0" equalAverage="0" bottom="0" percent="0" rank="0" text="" dxfId="1">
      <formula>LEN($M2)&gt;0</formula>
    </cfRule>
  </conditionalFormatting>
  <dataValidations count="3">
    <dataValidation allowBlank="true" errorStyle="stop" operator="between" showDropDown="false" showErrorMessage="false" showInputMessage="false" sqref="B2:B3001" type="list">
      <formula1>Accounts!$A$2:$A$40</formula1>
      <formula2>0</formula2>
    </dataValidation>
    <dataValidation allowBlank="true" errorStyle="stop" operator="between" showDropDown="false" showErrorMessage="false" showInputMessage="false" sqref="E2:E3001" type="list">
      <formula1>Categories!$B$2:$B$52</formula1>
      <formula2>0</formula2>
    </dataValidation>
    <dataValidation allowBlank="true" errorStyle="stop" operator="between" showDropDown="false" showErrorMessage="false" showInputMessage="false" sqref="G2:G3001" type="list">
      <formula1>'Properties &amp; Loans'!$A$5:$A$9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8"/>
    <col collapsed="false" customWidth="true" hidden="false" outlineLevel="0" max="3" min="3" style="0" width="13"/>
    <col collapsed="false" customWidth="true" hidden="false" outlineLevel="0" max="15" min="4" style="0" width="10"/>
    <col collapsed="false" customWidth="true" hidden="false" outlineLevel="0" max="17" min="16" style="0" width="12"/>
    <col collapsed="false" customWidth="true" hidden="false" outlineLevel="0" max="18" min="18" style="0" width="13"/>
    <col collapsed="false" customWidth="true" hidden="false" outlineLevel="0" max="19" min="19" style="0" width="11"/>
  </cols>
  <sheetData>
    <row r="1" customFormat="false" ht="19.7" hidden="false" customHeight="false" outlineLevel="0" collapsed="false">
      <c r="A1" s="4" t="s">
        <v>57</v>
      </c>
    </row>
    <row r="2" customFormat="false" ht="15" hidden="false" customHeight="false" outlineLevel="0" collapsed="false">
      <c r="A2" s="5" t="s">
        <v>58</v>
      </c>
    </row>
    <row r="4" customFormat="false" ht="26.85" hidden="false" customHeight="false" outlineLevel="0" collapsed="false">
      <c r="A4" s="10" t="s">
        <v>53</v>
      </c>
      <c r="B4" s="10" t="s">
        <v>49</v>
      </c>
      <c r="C4" s="10" t="s">
        <v>59</v>
      </c>
      <c r="D4" s="26" t="n">
        <f aca="false">DATE(Settings!$B$2,1,1)</f>
        <v>46023</v>
      </c>
      <c r="E4" s="26" t="n">
        <f aca="false">DATE(Settings!$B$2,2,1)</f>
        <v>46054</v>
      </c>
      <c r="F4" s="26" t="n">
        <f aca="false">DATE(Settings!$B$2,3,1)</f>
        <v>46082</v>
      </c>
      <c r="G4" s="26" t="n">
        <f aca="false">DATE(Settings!$B$2,4,1)</f>
        <v>46113</v>
      </c>
      <c r="H4" s="26" t="n">
        <f aca="false">DATE(Settings!$B$2,5,1)</f>
        <v>46143</v>
      </c>
      <c r="I4" s="26" t="n">
        <f aca="false">DATE(Settings!$B$2,6,1)</f>
        <v>46174</v>
      </c>
      <c r="J4" s="26" t="n">
        <f aca="false">DATE(Settings!$B$2,7,1)</f>
        <v>46204</v>
      </c>
      <c r="K4" s="26" t="n">
        <f aca="false">DATE(Settings!$B$2,8,1)</f>
        <v>46235</v>
      </c>
      <c r="L4" s="26" t="n">
        <f aca="false">DATE(Settings!$B$2,9,1)</f>
        <v>46266</v>
      </c>
      <c r="M4" s="26" t="n">
        <f aca="false">DATE(Settings!$B$2,10,1)</f>
        <v>46296</v>
      </c>
      <c r="N4" s="26" t="n">
        <f aca="false">DATE(Settings!$B$2,11,1)</f>
        <v>46327</v>
      </c>
      <c r="O4" s="26" t="n">
        <f aca="false">DATE(Settings!$B$2,12,1)</f>
        <v>46357</v>
      </c>
      <c r="P4" s="10" t="s">
        <v>60</v>
      </c>
      <c r="Q4" s="10" t="s">
        <v>61</v>
      </c>
      <c r="R4" s="10" t="s">
        <v>40</v>
      </c>
      <c r="S4" s="10" t="s">
        <v>62</v>
      </c>
    </row>
    <row r="5" customFormat="false" ht="15" hidden="false" customHeight="false" outlineLevel="0" collapsed="false">
      <c r="A5" s="27" t="s">
        <v>33</v>
      </c>
      <c r="B5" s="28" t="str">
        <f aca="false">Categories!B2</f>
        <v>Salary - Person 1 (net pay)</v>
      </c>
      <c r="C5" s="29" t="n">
        <f aca="false">Categories!C2</f>
        <v>0</v>
      </c>
      <c r="D5" s="12" t="n">
        <f aca="false">1*SUMIFS(Transactions!$D$2:$D$3001,Transactions!$E$2:$E$3001,$B5,Transactions!$J$2:$J$3001,D$4)</f>
        <v>0</v>
      </c>
      <c r="E5" s="12" t="n">
        <f aca="false">1*SUMIFS(Transactions!$D$2:$D$3001,Transactions!$E$2:$E$3001,$B5,Transactions!$J$2:$J$3001,E$4)</f>
        <v>0</v>
      </c>
      <c r="F5" s="12" t="n">
        <f aca="false">1*SUMIFS(Transactions!$D$2:$D$3001,Transactions!$E$2:$E$3001,$B5,Transactions!$J$2:$J$3001,F$4)</f>
        <v>0</v>
      </c>
      <c r="G5" s="12" t="n">
        <f aca="false">1*SUMIFS(Transactions!$D$2:$D$3001,Transactions!$E$2:$E$3001,$B5,Transactions!$J$2:$J$3001,G$4)</f>
        <v>0</v>
      </c>
      <c r="H5" s="12" t="n">
        <f aca="false">1*SUMIFS(Transactions!$D$2:$D$3001,Transactions!$E$2:$E$3001,$B5,Transactions!$J$2:$J$3001,H$4)</f>
        <v>0</v>
      </c>
      <c r="I5" s="12" t="n">
        <f aca="false">1*SUMIFS(Transactions!$D$2:$D$3001,Transactions!$E$2:$E$3001,$B5,Transactions!$J$2:$J$3001,I$4)</f>
        <v>0</v>
      </c>
      <c r="J5" s="12" t="n">
        <f aca="false">1*SUMIFS(Transactions!$D$2:$D$3001,Transactions!$E$2:$E$3001,$B5,Transactions!$J$2:$J$3001,J$4)</f>
        <v>0</v>
      </c>
      <c r="K5" s="12" t="n">
        <f aca="false">1*SUMIFS(Transactions!$D$2:$D$3001,Transactions!$E$2:$E$3001,$B5,Transactions!$J$2:$J$3001,K$4)</f>
        <v>0</v>
      </c>
      <c r="L5" s="12" t="n">
        <f aca="false">1*SUMIFS(Transactions!$D$2:$D$3001,Transactions!$E$2:$E$3001,$B5,Transactions!$J$2:$J$3001,L$4)</f>
        <v>0</v>
      </c>
      <c r="M5" s="12" t="n">
        <f aca="false">1*SUMIFS(Transactions!$D$2:$D$3001,Transactions!$E$2:$E$3001,$B5,Transactions!$J$2:$J$3001,M$4)</f>
        <v>0</v>
      </c>
      <c r="N5" s="12" t="n">
        <f aca="false">1*SUMIFS(Transactions!$D$2:$D$3001,Transactions!$E$2:$E$3001,$B5,Transactions!$J$2:$J$3001,N$4)</f>
        <v>0</v>
      </c>
      <c r="O5" s="12" t="n">
        <f aca="false">1*SUMIFS(Transactions!$D$2:$D$3001,Transactions!$E$2:$E$3001,$B5,Transactions!$J$2:$J$3001,O$4)</f>
        <v>0</v>
      </c>
      <c r="P5" s="12" t="n">
        <f aca="false">SUM(D5:O5)</f>
        <v>0</v>
      </c>
      <c r="Q5" s="12" t="n">
        <f aca="false">N(C5)*Settings!$B$3</f>
        <v>0</v>
      </c>
      <c r="R5" s="12" t="n">
        <f aca="false">P5-Q5</f>
        <v>0</v>
      </c>
      <c r="S5" s="13" t="str">
        <f aca="false">IF(Q5=0,"",P5/Q5)</f>
        <v/>
      </c>
    </row>
    <row r="6" customFormat="false" ht="15" hidden="false" customHeight="false" outlineLevel="0" collapsed="false">
      <c r="A6" s="27" t="s">
        <v>33</v>
      </c>
      <c r="B6" s="28" t="str">
        <f aca="false">Categories!B3</f>
        <v>Salary - Person 2 (net pay)</v>
      </c>
      <c r="C6" s="29" t="n">
        <f aca="false">Categories!C3</f>
        <v>0</v>
      </c>
      <c r="D6" s="12" t="n">
        <f aca="false">1*SUMIFS(Transactions!$D$2:$D$3001,Transactions!$E$2:$E$3001,$B6,Transactions!$J$2:$J$3001,D$4)</f>
        <v>0</v>
      </c>
      <c r="E6" s="12" t="n">
        <f aca="false">1*SUMIFS(Transactions!$D$2:$D$3001,Transactions!$E$2:$E$3001,$B6,Transactions!$J$2:$J$3001,E$4)</f>
        <v>0</v>
      </c>
      <c r="F6" s="12" t="n">
        <f aca="false">1*SUMIFS(Transactions!$D$2:$D$3001,Transactions!$E$2:$E$3001,$B6,Transactions!$J$2:$J$3001,F$4)</f>
        <v>0</v>
      </c>
      <c r="G6" s="12" t="n">
        <f aca="false">1*SUMIFS(Transactions!$D$2:$D$3001,Transactions!$E$2:$E$3001,$B6,Transactions!$J$2:$J$3001,G$4)</f>
        <v>0</v>
      </c>
      <c r="H6" s="12" t="n">
        <f aca="false">1*SUMIFS(Transactions!$D$2:$D$3001,Transactions!$E$2:$E$3001,$B6,Transactions!$J$2:$J$3001,H$4)</f>
        <v>0</v>
      </c>
      <c r="I6" s="12" t="n">
        <f aca="false">1*SUMIFS(Transactions!$D$2:$D$3001,Transactions!$E$2:$E$3001,$B6,Transactions!$J$2:$J$3001,I$4)</f>
        <v>0</v>
      </c>
      <c r="J6" s="12" t="n">
        <f aca="false">1*SUMIFS(Transactions!$D$2:$D$3001,Transactions!$E$2:$E$3001,$B6,Transactions!$J$2:$J$3001,J$4)</f>
        <v>0</v>
      </c>
      <c r="K6" s="12" t="n">
        <f aca="false">1*SUMIFS(Transactions!$D$2:$D$3001,Transactions!$E$2:$E$3001,$B6,Transactions!$J$2:$J$3001,K$4)</f>
        <v>0</v>
      </c>
      <c r="L6" s="12" t="n">
        <f aca="false">1*SUMIFS(Transactions!$D$2:$D$3001,Transactions!$E$2:$E$3001,$B6,Transactions!$J$2:$J$3001,L$4)</f>
        <v>0</v>
      </c>
      <c r="M6" s="12" t="n">
        <f aca="false">1*SUMIFS(Transactions!$D$2:$D$3001,Transactions!$E$2:$E$3001,$B6,Transactions!$J$2:$J$3001,M$4)</f>
        <v>0</v>
      </c>
      <c r="N6" s="12" t="n">
        <f aca="false">1*SUMIFS(Transactions!$D$2:$D$3001,Transactions!$E$2:$E$3001,$B6,Transactions!$J$2:$J$3001,N$4)</f>
        <v>0</v>
      </c>
      <c r="O6" s="12" t="n">
        <f aca="false">1*SUMIFS(Transactions!$D$2:$D$3001,Transactions!$E$2:$E$3001,$B6,Transactions!$J$2:$J$3001,O$4)</f>
        <v>0</v>
      </c>
      <c r="P6" s="12" t="n">
        <f aca="false">SUM(D6:O6)</f>
        <v>0</v>
      </c>
      <c r="Q6" s="12" t="n">
        <f aca="false">N(C6)*Settings!$B$3</f>
        <v>0</v>
      </c>
      <c r="R6" s="12" t="n">
        <f aca="false">P6-Q6</f>
        <v>0</v>
      </c>
      <c r="S6" s="13" t="str">
        <f aca="false">IF(Q6=0,"",P6/Q6)</f>
        <v/>
      </c>
    </row>
    <row r="7" customFormat="false" ht="15" hidden="false" customHeight="false" outlineLevel="0" collapsed="false">
      <c r="A7" s="27" t="s">
        <v>33</v>
      </c>
      <c r="B7" s="28" t="str">
        <f aca="false">Categories!B4</f>
        <v>Rental Income</v>
      </c>
      <c r="C7" s="29" t="n">
        <f aca="false">Categories!C4</f>
        <v>0</v>
      </c>
      <c r="D7" s="12" t="n">
        <f aca="false">1*SUMIFS(Transactions!$D$2:$D$3001,Transactions!$E$2:$E$3001,$B7,Transactions!$J$2:$J$3001,D$4)</f>
        <v>0</v>
      </c>
      <c r="E7" s="12" t="n">
        <f aca="false">1*SUMIFS(Transactions!$D$2:$D$3001,Transactions!$E$2:$E$3001,$B7,Transactions!$J$2:$J$3001,E$4)</f>
        <v>0</v>
      </c>
      <c r="F7" s="12" t="n">
        <f aca="false">1*SUMIFS(Transactions!$D$2:$D$3001,Transactions!$E$2:$E$3001,$B7,Transactions!$J$2:$J$3001,F$4)</f>
        <v>0</v>
      </c>
      <c r="G7" s="12" t="n">
        <f aca="false">1*SUMIFS(Transactions!$D$2:$D$3001,Transactions!$E$2:$E$3001,$B7,Transactions!$J$2:$J$3001,G$4)</f>
        <v>0</v>
      </c>
      <c r="H7" s="12" t="n">
        <f aca="false">1*SUMIFS(Transactions!$D$2:$D$3001,Transactions!$E$2:$E$3001,$B7,Transactions!$J$2:$J$3001,H$4)</f>
        <v>0</v>
      </c>
      <c r="I7" s="12" t="n">
        <f aca="false">1*SUMIFS(Transactions!$D$2:$D$3001,Transactions!$E$2:$E$3001,$B7,Transactions!$J$2:$J$3001,I$4)</f>
        <v>0</v>
      </c>
      <c r="J7" s="12" t="n">
        <f aca="false">1*SUMIFS(Transactions!$D$2:$D$3001,Transactions!$E$2:$E$3001,$B7,Transactions!$J$2:$J$3001,J$4)</f>
        <v>0</v>
      </c>
      <c r="K7" s="12" t="n">
        <f aca="false">1*SUMIFS(Transactions!$D$2:$D$3001,Transactions!$E$2:$E$3001,$B7,Transactions!$J$2:$J$3001,K$4)</f>
        <v>0</v>
      </c>
      <c r="L7" s="12" t="n">
        <f aca="false">1*SUMIFS(Transactions!$D$2:$D$3001,Transactions!$E$2:$E$3001,$B7,Transactions!$J$2:$J$3001,L$4)</f>
        <v>0</v>
      </c>
      <c r="M7" s="12" t="n">
        <f aca="false">1*SUMIFS(Transactions!$D$2:$D$3001,Transactions!$E$2:$E$3001,$B7,Transactions!$J$2:$J$3001,M$4)</f>
        <v>0</v>
      </c>
      <c r="N7" s="12" t="n">
        <f aca="false">1*SUMIFS(Transactions!$D$2:$D$3001,Transactions!$E$2:$E$3001,$B7,Transactions!$J$2:$J$3001,N$4)</f>
        <v>0</v>
      </c>
      <c r="O7" s="12" t="n">
        <f aca="false">1*SUMIFS(Transactions!$D$2:$D$3001,Transactions!$E$2:$E$3001,$B7,Transactions!$J$2:$J$3001,O$4)</f>
        <v>0</v>
      </c>
      <c r="P7" s="12" t="n">
        <f aca="false">SUM(D7:O7)</f>
        <v>0</v>
      </c>
      <c r="Q7" s="12" t="n">
        <f aca="false">N(C7)*Settings!$B$3</f>
        <v>0</v>
      </c>
      <c r="R7" s="12" t="n">
        <f aca="false">P7-Q7</f>
        <v>0</v>
      </c>
      <c r="S7" s="13" t="str">
        <f aca="false">IF(Q7=0,"",P7/Q7)</f>
        <v/>
      </c>
    </row>
    <row r="8" customFormat="false" ht="15" hidden="false" customHeight="false" outlineLevel="0" collapsed="false">
      <c r="A8" s="27" t="s">
        <v>33</v>
      </c>
      <c r="B8" s="28" t="str">
        <f aca="false">Categories!B5</f>
        <v>Interest &amp; Dividends (cash)</v>
      </c>
      <c r="C8" s="29" t="n">
        <f aca="false">Categories!C5</f>
        <v>0</v>
      </c>
      <c r="D8" s="12" t="n">
        <f aca="false">1*SUMIFS(Transactions!$D$2:$D$3001,Transactions!$E$2:$E$3001,$B8,Transactions!$J$2:$J$3001,D$4)</f>
        <v>0</v>
      </c>
      <c r="E8" s="12" t="n">
        <f aca="false">1*SUMIFS(Transactions!$D$2:$D$3001,Transactions!$E$2:$E$3001,$B8,Transactions!$J$2:$J$3001,E$4)</f>
        <v>0</v>
      </c>
      <c r="F8" s="12" t="n">
        <f aca="false">1*SUMIFS(Transactions!$D$2:$D$3001,Transactions!$E$2:$E$3001,$B8,Transactions!$J$2:$J$3001,F$4)</f>
        <v>0</v>
      </c>
      <c r="G8" s="12" t="n">
        <f aca="false">1*SUMIFS(Transactions!$D$2:$D$3001,Transactions!$E$2:$E$3001,$B8,Transactions!$J$2:$J$3001,G$4)</f>
        <v>0</v>
      </c>
      <c r="H8" s="12" t="n">
        <f aca="false">1*SUMIFS(Transactions!$D$2:$D$3001,Transactions!$E$2:$E$3001,$B8,Transactions!$J$2:$J$3001,H$4)</f>
        <v>0</v>
      </c>
      <c r="I8" s="12" t="n">
        <f aca="false">1*SUMIFS(Transactions!$D$2:$D$3001,Transactions!$E$2:$E$3001,$B8,Transactions!$J$2:$J$3001,I$4)</f>
        <v>0</v>
      </c>
      <c r="J8" s="12" t="n">
        <f aca="false">1*SUMIFS(Transactions!$D$2:$D$3001,Transactions!$E$2:$E$3001,$B8,Transactions!$J$2:$J$3001,J$4)</f>
        <v>0</v>
      </c>
      <c r="K8" s="12" t="n">
        <f aca="false">1*SUMIFS(Transactions!$D$2:$D$3001,Transactions!$E$2:$E$3001,$B8,Transactions!$J$2:$J$3001,K$4)</f>
        <v>0</v>
      </c>
      <c r="L8" s="12" t="n">
        <f aca="false">1*SUMIFS(Transactions!$D$2:$D$3001,Transactions!$E$2:$E$3001,$B8,Transactions!$J$2:$J$3001,L$4)</f>
        <v>0</v>
      </c>
      <c r="M8" s="12" t="n">
        <f aca="false">1*SUMIFS(Transactions!$D$2:$D$3001,Transactions!$E$2:$E$3001,$B8,Transactions!$J$2:$J$3001,M$4)</f>
        <v>0</v>
      </c>
      <c r="N8" s="12" t="n">
        <f aca="false">1*SUMIFS(Transactions!$D$2:$D$3001,Transactions!$E$2:$E$3001,$B8,Transactions!$J$2:$J$3001,N$4)</f>
        <v>0</v>
      </c>
      <c r="O8" s="12" t="n">
        <f aca="false">1*SUMIFS(Transactions!$D$2:$D$3001,Transactions!$E$2:$E$3001,$B8,Transactions!$J$2:$J$3001,O$4)</f>
        <v>0</v>
      </c>
      <c r="P8" s="12" t="n">
        <f aca="false">SUM(D8:O8)</f>
        <v>0</v>
      </c>
      <c r="Q8" s="12" t="n">
        <f aca="false">N(C8)*Settings!$B$3</f>
        <v>0</v>
      </c>
      <c r="R8" s="12" t="n">
        <f aca="false">P8-Q8</f>
        <v>0</v>
      </c>
      <c r="S8" s="13" t="str">
        <f aca="false">IF(Q8=0,"",P8/Q8)</f>
        <v/>
      </c>
    </row>
    <row r="9" customFormat="false" ht="15" hidden="false" customHeight="false" outlineLevel="0" collapsed="false">
      <c r="A9" s="27" t="s">
        <v>33</v>
      </c>
      <c r="B9" s="28" t="str">
        <f aca="false">Categories!B6</f>
        <v>Stock Plan Income (non-cash)</v>
      </c>
      <c r="C9" s="29" t="n">
        <f aca="false">Categories!C6</f>
        <v>0</v>
      </c>
      <c r="D9" s="12" t="n">
        <f aca="false">1*SUMIFS(Transactions!$D$2:$D$3001,Transactions!$E$2:$E$3001,$B9,Transactions!$J$2:$J$3001,D$4)</f>
        <v>0</v>
      </c>
      <c r="E9" s="12" t="n">
        <f aca="false">1*SUMIFS(Transactions!$D$2:$D$3001,Transactions!$E$2:$E$3001,$B9,Transactions!$J$2:$J$3001,E$4)</f>
        <v>0</v>
      </c>
      <c r="F9" s="12" t="n">
        <f aca="false">1*SUMIFS(Transactions!$D$2:$D$3001,Transactions!$E$2:$E$3001,$B9,Transactions!$J$2:$J$3001,F$4)</f>
        <v>0</v>
      </c>
      <c r="G9" s="12" t="n">
        <f aca="false">1*SUMIFS(Transactions!$D$2:$D$3001,Transactions!$E$2:$E$3001,$B9,Transactions!$J$2:$J$3001,G$4)</f>
        <v>0</v>
      </c>
      <c r="H9" s="12" t="n">
        <f aca="false">1*SUMIFS(Transactions!$D$2:$D$3001,Transactions!$E$2:$E$3001,$B9,Transactions!$J$2:$J$3001,H$4)</f>
        <v>0</v>
      </c>
      <c r="I9" s="12" t="n">
        <f aca="false">1*SUMIFS(Transactions!$D$2:$D$3001,Transactions!$E$2:$E$3001,$B9,Transactions!$J$2:$J$3001,I$4)</f>
        <v>0</v>
      </c>
      <c r="J9" s="12" t="n">
        <f aca="false">1*SUMIFS(Transactions!$D$2:$D$3001,Transactions!$E$2:$E$3001,$B9,Transactions!$J$2:$J$3001,J$4)</f>
        <v>0</v>
      </c>
      <c r="K9" s="12" t="n">
        <f aca="false">1*SUMIFS(Transactions!$D$2:$D$3001,Transactions!$E$2:$E$3001,$B9,Transactions!$J$2:$J$3001,K$4)</f>
        <v>0</v>
      </c>
      <c r="L9" s="12" t="n">
        <f aca="false">1*SUMIFS(Transactions!$D$2:$D$3001,Transactions!$E$2:$E$3001,$B9,Transactions!$J$2:$J$3001,L$4)</f>
        <v>0</v>
      </c>
      <c r="M9" s="12" t="n">
        <f aca="false">1*SUMIFS(Transactions!$D$2:$D$3001,Transactions!$E$2:$E$3001,$B9,Transactions!$J$2:$J$3001,M$4)</f>
        <v>0</v>
      </c>
      <c r="N9" s="12" t="n">
        <f aca="false">1*SUMIFS(Transactions!$D$2:$D$3001,Transactions!$E$2:$E$3001,$B9,Transactions!$J$2:$J$3001,N$4)</f>
        <v>0</v>
      </c>
      <c r="O9" s="12" t="n">
        <f aca="false">1*SUMIFS(Transactions!$D$2:$D$3001,Transactions!$E$2:$E$3001,$B9,Transactions!$J$2:$J$3001,O$4)</f>
        <v>0</v>
      </c>
      <c r="P9" s="12" t="n">
        <f aca="false">SUM(D9:O9)</f>
        <v>0</v>
      </c>
      <c r="Q9" s="12" t="n">
        <f aca="false">N(C9)*Settings!$B$3</f>
        <v>0</v>
      </c>
      <c r="R9" s="12" t="n">
        <f aca="false">P9-Q9</f>
        <v>0</v>
      </c>
      <c r="S9" s="13" t="str">
        <f aca="false">IF(Q9=0,"",P9/Q9)</f>
        <v/>
      </c>
    </row>
    <row r="10" customFormat="false" ht="15" hidden="false" customHeight="false" outlineLevel="0" collapsed="false">
      <c r="A10" s="27" t="s">
        <v>33</v>
      </c>
      <c r="B10" s="28" t="str">
        <f aca="false">Categories!B7</f>
        <v>Other Income</v>
      </c>
      <c r="C10" s="29" t="n">
        <f aca="false">Categories!C7</f>
        <v>0</v>
      </c>
      <c r="D10" s="12" t="n">
        <f aca="false">1*SUMIFS(Transactions!$D$2:$D$3001,Transactions!$E$2:$E$3001,$B10,Transactions!$J$2:$J$3001,D$4)</f>
        <v>0</v>
      </c>
      <c r="E10" s="12" t="n">
        <f aca="false">1*SUMIFS(Transactions!$D$2:$D$3001,Transactions!$E$2:$E$3001,$B10,Transactions!$J$2:$J$3001,E$4)</f>
        <v>0</v>
      </c>
      <c r="F10" s="12" t="n">
        <f aca="false">1*SUMIFS(Transactions!$D$2:$D$3001,Transactions!$E$2:$E$3001,$B10,Transactions!$J$2:$J$3001,F$4)</f>
        <v>0</v>
      </c>
      <c r="G10" s="12" t="n">
        <f aca="false">1*SUMIFS(Transactions!$D$2:$D$3001,Transactions!$E$2:$E$3001,$B10,Transactions!$J$2:$J$3001,G$4)</f>
        <v>0</v>
      </c>
      <c r="H10" s="12" t="n">
        <f aca="false">1*SUMIFS(Transactions!$D$2:$D$3001,Transactions!$E$2:$E$3001,$B10,Transactions!$J$2:$J$3001,H$4)</f>
        <v>0</v>
      </c>
      <c r="I10" s="12" t="n">
        <f aca="false">1*SUMIFS(Transactions!$D$2:$D$3001,Transactions!$E$2:$E$3001,$B10,Transactions!$J$2:$J$3001,I$4)</f>
        <v>0</v>
      </c>
      <c r="J10" s="12" t="n">
        <f aca="false">1*SUMIFS(Transactions!$D$2:$D$3001,Transactions!$E$2:$E$3001,$B10,Transactions!$J$2:$J$3001,J$4)</f>
        <v>0</v>
      </c>
      <c r="K10" s="12" t="n">
        <f aca="false">1*SUMIFS(Transactions!$D$2:$D$3001,Transactions!$E$2:$E$3001,$B10,Transactions!$J$2:$J$3001,K$4)</f>
        <v>0</v>
      </c>
      <c r="L10" s="12" t="n">
        <f aca="false">1*SUMIFS(Transactions!$D$2:$D$3001,Transactions!$E$2:$E$3001,$B10,Transactions!$J$2:$J$3001,L$4)</f>
        <v>0</v>
      </c>
      <c r="M10" s="12" t="n">
        <f aca="false">1*SUMIFS(Transactions!$D$2:$D$3001,Transactions!$E$2:$E$3001,$B10,Transactions!$J$2:$J$3001,M$4)</f>
        <v>0</v>
      </c>
      <c r="N10" s="12" t="n">
        <f aca="false">1*SUMIFS(Transactions!$D$2:$D$3001,Transactions!$E$2:$E$3001,$B10,Transactions!$J$2:$J$3001,N$4)</f>
        <v>0</v>
      </c>
      <c r="O10" s="12" t="n">
        <f aca="false">1*SUMIFS(Transactions!$D$2:$D$3001,Transactions!$E$2:$E$3001,$B10,Transactions!$J$2:$J$3001,O$4)</f>
        <v>0</v>
      </c>
      <c r="P10" s="12" t="n">
        <f aca="false">SUM(D10:O10)</f>
        <v>0</v>
      </c>
      <c r="Q10" s="12" t="n">
        <f aca="false">N(C10)*Settings!$B$3</f>
        <v>0</v>
      </c>
      <c r="R10" s="12" t="n">
        <f aca="false">P10-Q10</f>
        <v>0</v>
      </c>
      <c r="S10" s="13" t="str">
        <f aca="false">IF(Q10=0,"",P10/Q10)</f>
        <v/>
      </c>
    </row>
    <row r="11" customFormat="false" ht="15" hidden="false" customHeight="false" outlineLevel="0" collapsed="false">
      <c r="A11" s="30"/>
      <c r="B11" s="15" t="s">
        <v>63</v>
      </c>
      <c r="C11" s="16" t="n">
        <f aca="false">SUM(C5:C10)</f>
        <v>0</v>
      </c>
      <c r="D11" s="16" t="n">
        <f aca="false">SUM(D5:D10)</f>
        <v>0</v>
      </c>
      <c r="E11" s="16" t="n">
        <f aca="false">SUM(E5:E10)</f>
        <v>0</v>
      </c>
      <c r="F11" s="16" t="n">
        <f aca="false">SUM(F5:F10)</f>
        <v>0</v>
      </c>
      <c r="G11" s="16" t="n">
        <f aca="false">SUM(G5:G10)</f>
        <v>0</v>
      </c>
      <c r="H11" s="16" t="n">
        <f aca="false">SUM(H5:H10)</f>
        <v>0</v>
      </c>
      <c r="I11" s="16" t="n">
        <f aca="false">SUM(I5:I10)</f>
        <v>0</v>
      </c>
      <c r="J11" s="16" t="n">
        <f aca="false">SUM(J5:J10)</f>
        <v>0</v>
      </c>
      <c r="K11" s="16" t="n">
        <f aca="false">SUM(K5:K10)</f>
        <v>0</v>
      </c>
      <c r="L11" s="16" t="n">
        <f aca="false">SUM(L5:L10)</f>
        <v>0</v>
      </c>
      <c r="M11" s="16" t="n">
        <f aca="false">SUM(M5:M10)</f>
        <v>0</v>
      </c>
      <c r="N11" s="16" t="n">
        <f aca="false">SUM(N5:N10)</f>
        <v>0</v>
      </c>
      <c r="O11" s="16" t="n">
        <f aca="false">SUM(O5:O10)</f>
        <v>0</v>
      </c>
      <c r="P11" s="16" t="n">
        <f aca="false">SUM(P5:P10)</f>
        <v>0</v>
      </c>
      <c r="Q11" s="16" t="n">
        <f aca="false">SUM(Q5:Q10)</f>
        <v>0</v>
      </c>
      <c r="R11" s="16" t="n">
        <f aca="false">SUM(R5:R10)</f>
        <v>0</v>
      </c>
      <c r="S11" s="17" t="str">
        <f aca="false">IF(Q11=0,"",P11/Q11)</f>
        <v/>
      </c>
    </row>
    <row r="13" customFormat="false" ht="15" hidden="false" customHeight="false" outlineLevel="0" collapsed="false">
      <c r="A13" s="27" t="s">
        <v>64</v>
      </c>
      <c r="B13" s="28" t="str">
        <f aca="false">Categories!B8</f>
        <v>Mortgage Payment - Home</v>
      </c>
      <c r="C13" s="29" t="n">
        <f aca="false">Categories!C8</f>
        <v>0</v>
      </c>
      <c r="D13" s="12" t="n">
        <f aca="false">-1*SUMIFS(Transactions!$D$2:$D$3001,Transactions!$E$2:$E$3001,$B13,Transactions!$J$2:$J$3001,D$4)</f>
        <v>-0</v>
      </c>
      <c r="E13" s="12" t="n">
        <f aca="false">-1*SUMIFS(Transactions!$D$2:$D$3001,Transactions!$E$2:$E$3001,$B13,Transactions!$J$2:$J$3001,E$4)</f>
        <v>-0</v>
      </c>
      <c r="F13" s="12" t="n">
        <f aca="false">-1*SUMIFS(Transactions!$D$2:$D$3001,Transactions!$E$2:$E$3001,$B13,Transactions!$J$2:$J$3001,F$4)</f>
        <v>-0</v>
      </c>
      <c r="G13" s="12" t="n">
        <f aca="false">-1*SUMIFS(Transactions!$D$2:$D$3001,Transactions!$E$2:$E$3001,$B13,Transactions!$J$2:$J$3001,G$4)</f>
        <v>-0</v>
      </c>
      <c r="H13" s="12" t="n">
        <f aca="false">-1*SUMIFS(Transactions!$D$2:$D$3001,Transactions!$E$2:$E$3001,$B13,Transactions!$J$2:$J$3001,H$4)</f>
        <v>-0</v>
      </c>
      <c r="I13" s="12" t="n">
        <f aca="false">-1*SUMIFS(Transactions!$D$2:$D$3001,Transactions!$E$2:$E$3001,$B13,Transactions!$J$2:$J$3001,I$4)</f>
        <v>-0</v>
      </c>
      <c r="J13" s="12" t="n">
        <f aca="false">-1*SUMIFS(Transactions!$D$2:$D$3001,Transactions!$E$2:$E$3001,$B13,Transactions!$J$2:$J$3001,J$4)</f>
        <v>-0</v>
      </c>
      <c r="K13" s="12" t="n">
        <f aca="false">-1*SUMIFS(Transactions!$D$2:$D$3001,Transactions!$E$2:$E$3001,$B13,Transactions!$J$2:$J$3001,K$4)</f>
        <v>-0</v>
      </c>
      <c r="L13" s="12" t="n">
        <f aca="false">-1*SUMIFS(Transactions!$D$2:$D$3001,Transactions!$E$2:$E$3001,$B13,Transactions!$J$2:$J$3001,L$4)</f>
        <v>-0</v>
      </c>
      <c r="M13" s="12" t="n">
        <f aca="false">-1*SUMIFS(Transactions!$D$2:$D$3001,Transactions!$E$2:$E$3001,$B13,Transactions!$J$2:$J$3001,M$4)</f>
        <v>-0</v>
      </c>
      <c r="N13" s="12" t="n">
        <f aca="false">-1*SUMIFS(Transactions!$D$2:$D$3001,Transactions!$E$2:$E$3001,$B13,Transactions!$J$2:$J$3001,N$4)</f>
        <v>-0</v>
      </c>
      <c r="O13" s="12" t="n">
        <f aca="false">-1*SUMIFS(Transactions!$D$2:$D$3001,Transactions!$E$2:$E$3001,$B13,Transactions!$J$2:$J$3001,O$4)</f>
        <v>-0</v>
      </c>
      <c r="P13" s="12" t="n">
        <f aca="false">SUM(D13:O13)</f>
        <v>0</v>
      </c>
      <c r="Q13" s="12" t="n">
        <f aca="false">N(C13)*Settings!$B$3</f>
        <v>0</v>
      </c>
      <c r="R13" s="12" t="n">
        <f aca="false">P13-Q13</f>
        <v>0</v>
      </c>
      <c r="S13" s="13" t="str">
        <f aca="false">IF(Q13=0,"",P13/Q13)</f>
        <v/>
      </c>
    </row>
    <row r="14" customFormat="false" ht="15" hidden="false" customHeight="false" outlineLevel="0" collapsed="false">
      <c r="A14" s="27" t="s">
        <v>64</v>
      </c>
      <c r="B14" s="28" t="str">
        <f aca="false">Categories!B9</f>
        <v>Utilities (power, water, gas)</v>
      </c>
      <c r="C14" s="29" t="n">
        <f aca="false">Categories!C9</f>
        <v>0</v>
      </c>
      <c r="D14" s="12" t="n">
        <f aca="false">-1*SUMIFS(Transactions!$D$2:$D$3001,Transactions!$E$2:$E$3001,$B14,Transactions!$J$2:$J$3001,D$4)</f>
        <v>-0</v>
      </c>
      <c r="E14" s="12" t="n">
        <f aca="false">-1*SUMIFS(Transactions!$D$2:$D$3001,Transactions!$E$2:$E$3001,$B14,Transactions!$J$2:$J$3001,E$4)</f>
        <v>-0</v>
      </c>
      <c r="F14" s="12" t="n">
        <f aca="false">-1*SUMIFS(Transactions!$D$2:$D$3001,Transactions!$E$2:$E$3001,$B14,Transactions!$J$2:$J$3001,F$4)</f>
        <v>-0</v>
      </c>
      <c r="G14" s="12" t="n">
        <f aca="false">-1*SUMIFS(Transactions!$D$2:$D$3001,Transactions!$E$2:$E$3001,$B14,Transactions!$J$2:$J$3001,G$4)</f>
        <v>-0</v>
      </c>
      <c r="H14" s="12" t="n">
        <f aca="false">-1*SUMIFS(Transactions!$D$2:$D$3001,Transactions!$E$2:$E$3001,$B14,Transactions!$J$2:$J$3001,H$4)</f>
        <v>-0</v>
      </c>
      <c r="I14" s="12" t="n">
        <f aca="false">-1*SUMIFS(Transactions!$D$2:$D$3001,Transactions!$E$2:$E$3001,$B14,Transactions!$J$2:$J$3001,I$4)</f>
        <v>-0</v>
      </c>
      <c r="J14" s="12" t="n">
        <f aca="false">-1*SUMIFS(Transactions!$D$2:$D$3001,Transactions!$E$2:$E$3001,$B14,Transactions!$J$2:$J$3001,J$4)</f>
        <v>-0</v>
      </c>
      <c r="K14" s="12" t="n">
        <f aca="false">-1*SUMIFS(Transactions!$D$2:$D$3001,Transactions!$E$2:$E$3001,$B14,Transactions!$J$2:$J$3001,K$4)</f>
        <v>-0</v>
      </c>
      <c r="L14" s="12" t="n">
        <f aca="false">-1*SUMIFS(Transactions!$D$2:$D$3001,Transactions!$E$2:$E$3001,$B14,Transactions!$J$2:$J$3001,L$4)</f>
        <v>-0</v>
      </c>
      <c r="M14" s="12" t="n">
        <f aca="false">-1*SUMIFS(Transactions!$D$2:$D$3001,Transactions!$E$2:$E$3001,$B14,Transactions!$J$2:$J$3001,M$4)</f>
        <v>-0</v>
      </c>
      <c r="N14" s="12" t="n">
        <f aca="false">-1*SUMIFS(Transactions!$D$2:$D$3001,Transactions!$E$2:$E$3001,$B14,Transactions!$J$2:$J$3001,N$4)</f>
        <v>-0</v>
      </c>
      <c r="O14" s="12" t="n">
        <f aca="false">-1*SUMIFS(Transactions!$D$2:$D$3001,Transactions!$E$2:$E$3001,$B14,Transactions!$J$2:$J$3001,O$4)</f>
        <v>-0</v>
      </c>
      <c r="P14" s="12" t="n">
        <f aca="false">SUM(D14:O14)</f>
        <v>0</v>
      </c>
      <c r="Q14" s="12" t="n">
        <f aca="false">N(C14)*Settings!$B$3</f>
        <v>0</v>
      </c>
      <c r="R14" s="12" t="n">
        <f aca="false">P14-Q14</f>
        <v>0</v>
      </c>
      <c r="S14" s="13" t="str">
        <f aca="false">IF(Q14=0,"",P14/Q14)</f>
        <v/>
      </c>
    </row>
    <row r="15" customFormat="false" ht="15" hidden="false" customHeight="false" outlineLevel="0" collapsed="false">
      <c r="A15" s="27" t="s">
        <v>64</v>
      </c>
      <c r="B15" s="28" t="str">
        <f aca="false">Categories!B10</f>
        <v>Internet</v>
      </c>
      <c r="C15" s="29" t="n">
        <f aca="false">Categories!C10</f>
        <v>0</v>
      </c>
      <c r="D15" s="12" t="n">
        <f aca="false">-1*SUMIFS(Transactions!$D$2:$D$3001,Transactions!$E$2:$E$3001,$B15,Transactions!$J$2:$J$3001,D$4)</f>
        <v>-0</v>
      </c>
      <c r="E15" s="12" t="n">
        <f aca="false">-1*SUMIFS(Transactions!$D$2:$D$3001,Transactions!$E$2:$E$3001,$B15,Transactions!$J$2:$J$3001,E$4)</f>
        <v>-0</v>
      </c>
      <c r="F15" s="12" t="n">
        <f aca="false">-1*SUMIFS(Transactions!$D$2:$D$3001,Transactions!$E$2:$E$3001,$B15,Transactions!$J$2:$J$3001,F$4)</f>
        <v>-0</v>
      </c>
      <c r="G15" s="12" t="n">
        <f aca="false">-1*SUMIFS(Transactions!$D$2:$D$3001,Transactions!$E$2:$E$3001,$B15,Transactions!$J$2:$J$3001,G$4)</f>
        <v>-0</v>
      </c>
      <c r="H15" s="12" t="n">
        <f aca="false">-1*SUMIFS(Transactions!$D$2:$D$3001,Transactions!$E$2:$E$3001,$B15,Transactions!$J$2:$J$3001,H$4)</f>
        <v>-0</v>
      </c>
      <c r="I15" s="12" t="n">
        <f aca="false">-1*SUMIFS(Transactions!$D$2:$D$3001,Transactions!$E$2:$E$3001,$B15,Transactions!$J$2:$J$3001,I$4)</f>
        <v>-0</v>
      </c>
      <c r="J15" s="12" t="n">
        <f aca="false">-1*SUMIFS(Transactions!$D$2:$D$3001,Transactions!$E$2:$E$3001,$B15,Transactions!$J$2:$J$3001,J$4)</f>
        <v>-0</v>
      </c>
      <c r="K15" s="12" t="n">
        <f aca="false">-1*SUMIFS(Transactions!$D$2:$D$3001,Transactions!$E$2:$E$3001,$B15,Transactions!$J$2:$J$3001,K$4)</f>
        <v>-0</v>
      </c>
      <c r="L15" s="12" t="n">
        <f aca="false">-1*SUMIFS(Transactions!$D$2:$D$3001,Transactions!$E$2:$E$3001,$B15,Transactions!$J$2:$J$3001,L$4)</f>
        <v>-0</v>
      </c>
      <c r="M15" s="12" t="n">
        <f aca="false">-1*SUMIFS(Transactions!$D$2:$D$3001,Transactions!$E$2:$E$3001,$B15,Transactions!$J$2:$J$3001,M$4)</f>
        <v>-0</v>
      </c>
      <c r="N15" s="12" t="n">
        <f aca="false">-1*SUMIFS(Transactions!$D$2:$D$3001,Transactions!$E$2:$E$3001,$B15,Transactions!$J$2:$J$3001,N$4)</f>
        <v>-0</v>
      </c>
      <c r="O15" s="12" t="n">
        <f aca="false">-1*SUMIFS(Transactions!$D$2:$D$3001,Transactions!$E$2:$E$3001,$B15,Transactions!$J$2:$J$3001,O$4)</f>
        <v>-0</v>
      </c>
      <c r="P15" s="12" t="n">
        <f aca="false">SUM(D15:O15)</f>
        <v>0</v>
      </c>
      <c r="Q15" s="12" t="n">
        <f aca="false">N(C15)*Settings!$B$3</f>
        <v>0</v>
      </c>
      <c r="R15" s="12" t="n">
        <f aca="false">P15-Q15</f>
        <v>0</v>
      </c>
      <c r="S15" s="13" t="str">
        <f aca="false">IF(Q15=0,"",P15/Q15)</f>
        <v/>
      </c>
    </row>
    <row r="16" customFormat="false" ht="15" hidden="false" customHeight="false" outlineLevel="0" collapsed="false">
      <c r="A16" s="27" t="s">
        <v>64</v>
      </c>
      <c r="B16" s="28" t="str">
        <f aca="false">Categories!B11</f>
        <v>Phone, Streaming &amp; Subscriptions</v>
      </c>
      <c r="C16" s="29" t="n">
        <f aca="false">Categories!C11</f>
        <v>0</v>
      </c>
      <c r="D16" s="12" t="n">
        <f aca="false">-1*SUMIFS(Transactions!$D$2:$D$3001,Transactions!$E$2:$E$3001,$B16,Transactions!$J$2:$J$3001,D$4)</f>
        <v>-0</v>
      </c>
      <c r="E16" s="12" t="n">
        <f aca="false">-1*SUMIFS(Transactions!$D$2:$D$3001,Transactions!$E$2:$E$3001,$B16,Transactions!$J$2:$J$3001,E$4)</f>
        <v>-0</v>
      </c>
      <c r="F16" s="12" t="n">
        <f aca="false">-1*SUMIFS(Transactions!$D$2:$D$3001,Transactions!$E$2:$E$3001,$B16,Transactions!$J$2:$J$3001,F$4)</f>
        <v>-0</v>
      </c>
      <c r="G16" s="12" t="n">
        <f aca="false">-1*SUMIFS(Transactions!$D$2:$D$3001,Transactions!$E$2:$E$3001,$B16,Transactions!$J$2:$J$3001,G$4)</f>
        <v>-0</v>
      </c>
      <c r="H16" s="12" t="n">
        <f aca="false">-1*SUMIFS(Transactions!$D$2:$D$3001,Transactions!$E$2:$E$3001,$B16,Transactions!$J$2:$J$3001,H$4)</f>
        <v>-0</v>
      </c>
      <c r="I16" s="12" t="n">
        <f aca="false">-1*SUMIFS(Transactions!$D$2:$D$3001,Transactions!$E$2:$E$3001,$B16,Transactions!$J$2:$J$3001,I$4)</f>
        <v>-0</v>
      </c>
      <c r="J16" s="12" t="n">
        <f aca="false">-1*SUMIFS(Transactions!$D$2:$D$3001,Transactions!$E$2:$E$3001,$B16,Transactions!$J$2:$J$3001,J$4)</f>
        <v>-0</v>
      </c>
      <c r="K16" s="12" t="n">
        <f aca="false">-1*SUMIFS(Transactions!$D$2:$D$3001,Transactions!$E$2:$E$3001,$B16,Transactions!$J$2:$J$3001,K$4)</f>
        <v>-0</v>
      </c>
      <c r="L16" s="12" t="n">
        <f aca="false">-1*SUMIFS(Transactions!$D$2:$D$3001,Transactions!$E$2:$E$3001,$B16,Transactions!$J$2:$J$3001,L$4)</f>
        <v>-0</v>
      </c>
      <c r="M16" s="12" t="n">
        <f aca="false">-1*SUMIFS(Transactions!$D$2:$D$3001,Transactions!$E$2:$E$3001,$B16,Transactions!$J$2:$J$3001,M$4)</f>
        <v>-0</v>
      </c>
      <c r="N16" s="12" t="n">
        <f aca="false">-1*SUMIFS(Transactions!$D$2:$D$3001,Transactions!$E$2:$E$3001,$B16,Transactions!$J$2:$J$3001,N$4)</f>
        <v>-0</v>
      </c>
      <c r="O16" s="12" t="n">
        <f aca="false">-1*SUMIFS(Transactions!$D$2:$D$3001,Transactions!$E$2:$E$3001,$B16,Transactions!$J$2:$J$3001,O$4)</f>
        <v>-0</v>
      </c>
      <c r="P16" s="12" t="n">
        <f aca="false">SUM(D16:O16)</f>
        <v>0</v>
      </c>
      <c r="Q16" s="12" t="n">
        <f aca="false">N(C16)*Settings!$B$3</f>
        <v>0</v>
      </c>
      <c r="R16" s="12" t="n">
        <f aca="false">P16-Q16</f>
        <v>0</v>
      </c>
      <c r="S16" s="13" t="str">
        <f aca="false">IF(Q16=0,"",P16/Q16)</f>
        <v/>
      </c>
    </row>
    <row r="17" customFormat="false" ht="15" hidden="false" customHeight="false" outlineLevel="0" collapsed="false">
      <c r="A17" s="27" t="s">
        <v>64</v>
      </c>
      <c r="B17" s="28" t="str">
        <f aca="false">Categories!B12</f>
        <v>Groceries &amp; Household</v>
      </c>
      <c r="C17" s="29" t="n">
        <f aca="false">Categories!C12</f>
        <v>0</v>
      </c>
      <c r="D17" s="12" t="n">
        <f aca="false">-1*SUMIFS(Transactions!$D$2:$D$3001,Transactions!$E$2:$E$3001,$B17,Transactions!$J$2:$J$3001,D$4)</f>
        <v>-0</v>
      </c>
      <c r="E17" s="12" t="n">
        <f aca="false">-1*SUMIFS(Transactions!$D$2:$D$3001,Transactions!$E$2:$E$3001,$B17,Transactions!$J$2:$J$3001,E$4)</f>
        <v>-0</v>
      </c>
      <c r="F17" s="12" t="n">
        <f aca="false">-1*SUMIFS(Transactions!$D$2:$D$3001,Transactions!$E$2:$E$3001,$B17,Transactions!$J$2:$J$3001,F$4)</f>
        <v>-0</v>
      </c>
      <c r="G17" s="12" t="n">
        <f aca="false">-1*SUMIFS(Transactions!$D$2:$D$3001,Transactions!$E$2:$E$3001,$B17,Transactions!$J$2:$J$3001,G$4)</f>
        <v>-0</v>
      </c>
      <c r="H17" s="12" t="n">
        <f aca="false">-1*SUMIFS(Transactions!$D$2:$D$3001,Transactions!$E$2:$E$3001,$B17,Transactions!$J$2:$J$3001,H$4)</f>
        <v>-0</v>
      </c>
      <c r="I17" s="12" t="n">
        <f aca="false">-1*SUMIFS(Transactions!$D$2:$D$3001,Transactions!$E$2:$E$3001,$B17,Transactions!$J$2:$J$3001,I$4)</f>
        <v>-0</v>
      </c>
      <c r="J17" s="12" t="n">
        <f aca="false">-1*SUMIFS(Transactions!$D$2:$D$3001,Transactions!$E$2:$E$3001,$B17,Transactions!$J$2:$J$3001,J$4)</f>
        <v>-0</v>
      </c>
      <c r="K17" s="12" t="n">
        <f aca="false">-1*SUMIFS(Transactions!$D$2:$D$3001,Transactions!$E$2:$E$3001,$B17,Transactions!$J$2:$J$3001,K$4)</f>
        <v>-0</v>
      </c>
      <c r="L17" s="12" t="n">
        <f aca="false">-1*SUMIFS(Transactions!$D$2:$D$3001,Transactions!$E$2:$E$3001,$B17,Transactions!$J$2:$J$3001,L$4)</f>
        <v>-0</v>
      </c>
      <c r="M17" s="12" t="n">
        <f aca="false">-1*SUMIFS(Transactions!$D$2:$D$3001,Transactions!$E$2:$E$3001,$B17,Transactions!$J$2:$J$3001,M$4)</f>
        <v>-0</v>
      </c>
      <c r="N17" s="12" t="n">
        <f aca="false">-1*SUMIFS(Transactions!$D$2:$D$3001,Transactions!$E$2:$E$3001,$B17,Transactions!$J$2:$J$3001,N$4)</f>
        <v>-0</v>
      </c>
      <c r="O17" s="12" t="n">
        <f aca="false">-1*SUMIFS(Transactions!$D$2:$D$3001,Transactions!$E$2:$E$3001,$B17,Transactions!$J$2:$J$3001,O$4)</f>
        <v>-0</v>
      </c>
      <c r="P17" s="12" t="n">
        <f aca="false">SUM(D17:O17)</f>
        <v>0</v>
      </c>
      <c r="Q17" s="12" t="n">
        <f aca="false">N(C17)*Settings!$B$3</f>
        <v>0</v>
      </c>
      <c r="R17" s="12" t="n">
        <f aca="false">P17-Q17</f>
        <v>0</v>
      </c>
      <c r="S17" s="13" t="str">
        <f aca="false">IF(Q17=0,"",P17/Q17)</f>
        <v/>
      </c>
    </row>
    <row r="18" customFormat="false" ht="15" hidden="false" customHeight="false" outlineLevel="0" collapsed="false">
      <c r="A18" s="27" t="s">
        <v>64</v>
      </c>
      <c r="B18" s="28" t="str">
        <f aca="false">Categories!B13</f>
        <v>Dining &amp; Entertainment</v>
      </c>
      <c r="C18" s="29" t="n">
        <f aca="false">Categories!C13</f>
        <v>0</v>
      </c>
      <c r="D18" s="12" t="n">
        <f aca="false">-1*SUMIFS(Transactions!$D$2:$D$3001,Transactions!$E$2:$E$3001,$B18,Transactions!$J$2:$J$3001,D$4)</f>
        <v>-0</v>
      </c>
      <c r="E18" s="12" t="n">
        <f aca="false">-1*SUMIFS(Transactions!$D$2:$D$3001,Transactions!$E$2:$E$3001,$B18,Transactions!$J$2:$J$3001,E$4)</f>
        <v>-0</v>
      </c>
      <c r="F18" s="12" t="n">
        <f aca="false">-1*SUMIFS(Transactions!$D$2:$D$3001,Transactions!$E$2:$E$3001,$B18,Transactions!$J$2:$J$3001,F$4)</f>
        <v>-0</v>
      </c>
      <c r="G18" s="12" t="n">
        <f aca="false">-1*SUMIFS(Transactions!$D$2:$D$3001,Transactions!$E$2:$E$3001,$B18,Transactions!$J$2:$J$3001,G$4)</f>
        <v>-0</v>
      </c>
      <c r="H18" s="12" t="n">
        <f aca="false">-1*SUMIFS(Transactions!$D$2:$D$3001,Transactions!$E$2:$E$3001,$B18,Transactions!$J$2:$J$3001,H$4)</f>
        <v>-0</v>
      </c>
      <c r="I18" s="12" t="n">
        <f aca="false">-1*SUMIFS(Transactions!$D$2:$D$3001,Transactions!$E$2:$E$3001,$B18,Transactions!$J$2:$J$3001,I$4)</f>
        <v>-0</v>
      </c>
      <c r="J18" s="12" t="n">
        <f aca="false">-1*SUMIFS(Transactions!$D$2:$D$3001,Transactions!$E$2:$E$3001,$B18,Transactions!$J$2:$J$3001,J$4)</f>
        <v>-0</v>
      </c>
      <c r="K18" s="12" t="n">
        <f aca="false">-1*SUMIFS(Transactions!$D$2:$D$3001,Transactions!$E$2:$E$3001,$B18,Transactions!$J$2:$J$3001,K$4)</f>
        <v>-0</v>
      </c>
      <c r="L18" s="12" t="n">
        <f aca="false">-1*SUMIFS(Transactions!$D$2:$D$3001,Transactions!$E$2:$E$3001,$B18,Transactions!$J$2:$J$3001,L$4)</f>
        <v>-0</v>
      </c>
      <c r="M18" s="12" t="n">
        <f aca="false">-1*SUMIFS(Transactions!$D$2:$D$3001,Transactions!$E$2:$E$3001,$B18,Transactions!$J$2:$J$3001,M$4)</f>
        <v>-0</v>
      </c>
      <c r="N18" s="12" t="n">
        <f aca="false">-1*SUMIFS(Transactions!$D$2:$D$3001,Transactions!$E$2:$E$3001,$B18,Transactions!$J$2:$J$3001,N$4)</f>
        <v>-0</v>
      </c>
      <c r="O18" s="12" t="n">
        <f aca="false">-1*SUMIFS(Transactions!$D$2:$D$3001,Transactions!$E$2:$E$3001,$B18,Transactions!$J$2:$J$3001,O$4)</f>
        <v>-0</v>
      </c>
      <c r="P18" s="12" t="n">
        <f aca="false">SUM(D18:O18)</f>
        <v>0</v>
      </c>
      <c r="Q18" s="12" t="n">
        <f aca="false">N(C18)*Settings!$B$3</f>
        <v>0</v>
      </c>
      <c r="R18" s="12" t="n">
        <f aca="false">P18-Q18</f>
        <v>0</v>
      </c>
      <c r="S18" s="13" t="str">
        <f aca="false">IF(Q18=0,"",P18/Q18)</f>
        <v/>
      </c>
    </row>
    <row r="19" customFormat="false" ht="15" hidden="false" customHeight="false" outlineLevel="0" collapsed="false">
      <c r="A19" s="27" t="s">
        <v>64</v>
      </c>
      <c r="B19" s="28" t="str">
        <f aca="false">Categories!B14</f>
        <v>Pets</v>
      </c>
      <c r="C19" s="29" t="n">
        <f aca="false">Categories!C14</f>
        <v>0</v>
      </c>
      <c r="D19" s="12" t="n">
        <f aca="false">-1*SUMIFS(Transactions!$D$2:$D$3001,Transactions!$E$2:$E$3001,$B19,Transactions!$J$2:$J$3001,D$4)</f>
        <v>-0</v>
      </c>
      <c r="E19" s="12" t="n">
        <f aca="false">-1*SUMIFS(Transactions!$D$2:$D$3001,Transactions!$E$2:$E$3001,$B19,Transactions!$J$2:$J$3001,E$4)</f>
        <v>-0</v>
      </c>
      <c r="F19" s="12" t="n">
        <f aca="false">-1*SUMIFS(Transactions!$D$2:$D$3001,Transactions!$E$2:$E$3001,$B19,Transactions!$J$2:$J$3001,F$4)</f>
        <v>-0</v>
      </c>
      <c r="G19" s="12" t="n">
        <f aca="false">-1*SUMIFS(Transactions!$D$2:$D$3001,Transactions!$E$2:$E$3001,$B19,Transactions!$J$2:$J$3001,G$4)</f>
        <v>-0</v>
      </c>
      <c r="H19" s="12" t="n">
        <f aca="false">-1*SUMIFS(Transactions!$D$2:$D$3001,Transactions!$E$2:$E$3001,$B19,Transactions!$J$2:$J$3001,H$4)</f>
        <v>-0</v>
      </c>
      <c r="I19" s="12" t="n">
        <f aca="false">-1*SUMIFS(Transactions!$D$2:$D$3001,Transactions!$E$2:$E$3001,$B19,Transactions!$J$2:$J$3001,I$4)</f>
        <v>-0</v>
      </c>
      <c r="J19" s="12" t="n">
        <f aca="false">-1*SUMIFS(Transactions!$D$2:$D$3001,Transactions!$E$2:$E$3001,$B19,Transactions!$J$2:$J$3001,J$4)</f>
        <v>-0</v>
      </c>
      <c r="K19" s="12" t="n">
        <f aca="false">-1*SUMIFS(Transactions!$D$2:$D$3001,Transactions!$E$2:$E$3001,$B19,Transactions!$J$2:$J$3001,K$4)</f>
        <v>-0</v>
      </c>
      <c r="L19" s="12" t="n">
        <f aca="false">-1*SUMIFS(Transactions!$D$2:$D$3001,Transactions!$E$2:$E$3001,$B19,Transactions!$J$2:$J$3001,L$4)</f>
        <v>-0</v>
      </c>
      <c r="M19" s="12" t="n">
        <f aca="false">-1*SUMIFS(Transactions!$D$2:$D$3001,Transactions!$E$2:$E$3001,$B19,Transactions!$J$2:$J$3001,M$4)</f>
        <v>-0</v>
      </c>
      <c r="N19" s="12" t="n">
        <f aca="false">-1*SUMIFS(Transactions!$D$2:$D$3001,Transactions!$E$2:$E$3001,$B19,Transactions!$J$2:$J$3001,N$4)</f>
        <v>-0</v>
      </c>
      <c r="O19" s="12" t="n">
        <f aca="false">-1*SUMIFS(Transactions!$D$2:$D$3001,Transactions!$E$2:$E$3001,$B19,Transactions!$J$2:$J$3001,O$4)</f>
        <v>-0</v>
      </c>
      <c r="P19" s="12" t="n">
        <f aca="false">SUM(D19:O19)</f>
        <v>0</v>
      </c>
      <c r="Q19" s="12" t="n">
        <f aca="false">N(C19)*Settings!$B$3</f>
        <v>0</v>
      </c>
      <c r="R19" s="12" t="n">
        <f aca="false">P19-Q19</f>
        <v>0</v>
      </c>
      <c r="S19" s="13" t="str">
        <f aca="false">IF(Q19=0,"",P19/Q19)</f>
        <v/>
      </c>
    </row>
    <row r="20" customFormat="false" ht="15" hidden="false" customHeight="false" outlineLevel="0" collapsed="false">
      <c r="A20" s="27" t="s">
        <v>64</v>
      </c>
      <c r="B20" s="28" t="str">
        <f aca="false">Categories!B15</f>
        <v>Kids &amp; School</v>
      </c>
      <c r="C20" s="29" t="n">
        <f aca="false">Categories!C15</f>
        <v>0</v>
      </c>
      <c r="D20" s="12" t="n">
        <f aca="false">-1*SUMIFS(Transactions!$D$2:$D$3001,Transactions!$E$2:$E$3001,$B20,Transactions!$J$2:$J$3001,D$4)</f>
        <v>-0</v>
      </c>
      <c r="E20" s="12" t="n">
        <f aca="false">-1*SUMIFS(Transactions!$D$2:$D$3001,Transactions!$E$2:$E$3001,$B20,Transactions!$J$2:$J$3001,E$4)</f>
        <v>-0</v>
      </c>
      <c r="F20" s="12" t="n">
        <f aca="false">-1*SUMIFS(Transactions!$D$2:$D$3001,Transactions!$E$2:$E$3001,$B20,Transactions!$J$2:$J$3001,F$4)</f>
        <v>-0</v>
      </c>
      <c r="G20" s="12" t="n">
        <f aca="false">-1*SUMIFS(Transactions!$D$2:$D$3001,Transactions!$E$2:$E$3001,$B20,Transactions!$J$2:$J$3001,G$4)</f>
        <v>-0</v>
      </c>
      <c r="H20" s="12" t="n">
        <f aca="false">-1*SUMIFS(Transactions!$D$2:$D$3001,Transactions!$E$2:$E$3001,$B20,Transactions!$J$2:$J$3001,H$4)</f>
        <v>-0</v>
      </c>
      <c r="I20" s="12" t="n">
        <f aca="false">-1*SUMIFS(Transactions!$D$2:$D$3001,Transactions!$E$2:$E$3001,$B20,Transactions!$J$2:$J$3001,I$4)</f>
        <v>-0</v>
      </c>
      <c r="J20" s="12" t="n">
        <f aca="false">-1*SUMIFS(Transactions!$D$2:$D$3001,Transactions!$E$2:$E$3001,$B20,Transactions!$J$2:$J$3001,J$4)</f>
        <v>-0</v>
      </c>
      <c r="K20" s="12" t="n">
        <f aca="false">-1*SUMIFS(Transactions!$D$2:$D$3001,Transactions!$E$2:$E$3001,$B20,Transactions!$J$2:$J$3001,K$4)</f>
        <v>-0</v>
      </c>
      <c r="L20" s="12" t="n">
        <f aca="false">-1*SUMIFS(Transactions!$D$2:$D$3001,Transactions!$E$2:$E$3001,$B20,Transactions!$J$2:$J$3001,L$4)</f>
        <v>-0</v>
      </c>
      <c r="M20" s="12" t="n">
        <f aca="false">-1*SUMIFS(Transactions!$D$2:$D$3001,Transactions!$E$2:$E$3001,$B20,Transactions!$J$2:$J$3001,M$4)</f>
        <v>-0</v>
      </c>
      <c r="N20" s="12" t="n">
        <f aca="false">-1*SUMIFS(Transactions!$D$2:$D$3001,Transactions!$E$2:$E$3001,$B20,Transactions!$J$2:$J$3001,N$4)</f>
        <v>-0</v>
      </c>
      <c r="O20" s="12" t="n">
        <f aca="false">-1*SUMIFS(Transactions!$D$2:$D$3001,Transactions!$E$2:$E$3001,$B20,Transactions!$J$2:$J$3001,O$4)</f>
        <v>-0</v>
      </c>
      <c r="P20" s="12" t="n">
        <f aca="false">SUM(D20:O20)</f>
        <v>0</v>
      </c>
      <c r="Q20" s="12" t="n">
        <f aca="false">N(C20)*Settings!$B$3</f>
        <v>0</v>
      </c>
      <c r="R20" s="12" t="n">
        <f aca="false">P20-Q20</f>
        <v>0</v>
      </c>
      <c r="S20" s="13" t="str">
        <f aca="false">IF(Q20=0,"",P20/Q20)</f>
        <v/>
      </c>
    </row>
    <row r="21" customFormat="false" ht="15" hidden="false" customHeight="false" outlineLevel="0" collapsed="false">
      <c r="A21" s="27" t="s">
        <v>64</v>
      </c>
      <c r="B21" s="28" t="str">
        <f aca="false">Categories!B16</f>
        <v>Auto - Gas, EV, Parking</v>
      </c>
      <c r="C21" s="29" t="n">
        <f aca="false">Categories!C16</f>
        <v>0</v>
      </c>
      <c r="D21" s="12" t="n">
        <f aca="false">-1*SUMIFS(Transactions!$D$2:$D$3001,Transactions!$E$2:$E$3001,$B21,Transactions!$J$2:$J$3001,D$4)</f>
        <v>-0</v>
      </c>
      <c r="E21" s="12" t="n">
        <f aca="false">-1*SUMIFS(Transactions!$D$2:$D$3001,Transactions!$E$2:$E$3001,$B21,Transactions!$J$2:$J$3001,E$4)</f>
        <v>-0</v>
      </c>
      <c r="F21" s="12" t="n">
        <f aca="false">-1*SUMIFS(Transactions!$D$2:$D$3001,Transactions!$E$2:$E$3001,$B21,Transactions!$J$2:$J$3001,F$4)</f>
        <v>-0</v>
      </c>
      <c r="G21" s="12" t="n">
        <f aca="false">-1*SUMIFS(Transactions!$D$2:$D$3001,Transactions!$E$2:$E$3001,$B21,Transactions!$J$2:$J$3001,G$4)</f>
        <v>-0</v>
      </c>
      <c r="H21" s="12" t="n">
        <f aca="false">-1*SUMIFS(Transactions!$D$2:$D$3001,Transactions!$E$2:$E$3001,$B21,Transactions!$J$2:$J$3001,H$4)</f>
        <v>-0</v>
      </c>
      <c r="I21" s="12" t="n">
        <f aca="false">-1*SUMIFS(Transactions!$D$2:$D$3001,Transactions!$E$2:$E$3001,$B21,Transactions!$J$2:$J$3001,I$4)</f>
        <v>-0</v>
      </c>
      <c r="J21" s="12" t="n">
        <f aca="false">-1*SUMIFS(Transactions!$D$2:$D$3001,Transactions!$E$2:$E$3001,$B21,Transactions!$J$2:$J$3001,J$4)</f>
        <v>-0</v>
      </c>
      <c r="K21" s="12" t="n">
        <f aca="false">-1*SUMIFS(Transactions!$D$2:$D$3001,Transactions!$E$2:$E$3001,$B21,Transactions!$J$2:$J$3001,K$4)</f>
        <v>-0</v>
      </c>
      <c r="L21" s="12" t="n">
        <f aca="false">-1*SUMIFS(Transactions!$D$2:$D$3001,Transactions!$E$2:$E$3001,$B21,Transactions!$J$2:$J$3001,L$4)</f>
        <v>-0</v>
      </c>
      <c r="M21" s="12" t="n">
        <f aca="false">-1*SUMIFS(Transactions!$D$2:$D$3001,Transactions!$E$2:$E$3001,$B21,Transactions!$J$2:$J$3001,M$4)</f>
        <v>-0</v>
      </c>
      <c r="N21" s="12" t="n">
        <f aca="false">-1*SUMIFS(Transactions!$D$2:$D$3001,Transactions!$E$2:$E$3001,$B21,Transactions!$J$2:$J$3001,N$4)</f>
        <v>-0</v>
      </c>
      <c r="O21" s="12" t="n">
        <f aca="false">-1*SUMIFS(Transactions!$D$2:$D$3001,Transactions!$E$2:$E$3001,$B21,Transactions!$J$2:$J$3001,O$4)</f>
        <v>-0</v>
      </c>
      <c r="P21" s="12" t="n">
        <f aca="false">SUM(D21:O21)</f>
        <v>0</v>
      </c>
      <c r="Q21" s="12" t="n">
        <f aca="false">N(C21)*Settings!$B$3</f>
        <v>0</v>
      </c>
      <c r="R21" s="12" t="n">
        <f aca="false">P21-Q21</f>
        <v>0</v>
      </c>
      <c r="S21" s="13" t="str">
        <f aca="false">IF(Q21=0,"",P21/Q21)</f>
        <v/>
      </c>
    </row>
    <row r="22" customFormat="false" ht="15" hidden="false" customHeight="false" outlineLevel="0" collapsed="false">
      <c r="A22" s="27" t="s">
        <v>64</v>
      </c>
      <c r="B22" s="28" t="str">
        <f aca="false">Categories!B17</f>
        <v>Auto - Insurance</v>
      </c>
      <c r="C22" s="29" t="n">
        <f aca="false">Categories!C17</f>
        <v>0</v>
      </c>
      <c r="D22" s="12" t="n">
        <f aca="false">-1*SUMIFS(Transactions!$D$2:$D$3001,Transactions!$E$2:$E$3001,$B22,Transactions!$J$2:$J$3001,D$4)</f>
        <v>-0</v>
      </c>
      <c r="E22" s="12" t="n">
        <f aca="false">-1*SUMIFS(Transactions!$D$2:$D$3001,Transactions!$E$2:$E$3001,$B22,Transactions!$J$2:$J$3001,E$4)</f>
        <v>-0</v>
      </c>
      <c r="F22" s="12" t="n">
        <f aca="false">-1*SUMIFS(Transactions!$D$2:$D$3001,Transactions!$E$2:$E$3001,$B22,Transactions!$J$2:$J$3001,F$4)</f>
        <v>-0</v>
      </c>
      <c r="G22" s="12" t="n">
        <f aca="false">-1*SUMIFS(Transactions!$D$2:$D$3001,Transactions!$E$2:$E$3001,$B22,Transactions!$J$2:$J$3001,G$4)</f>
        <v>-0</v>
      </c>
      <c r="H22" s="12" t="n">
        <f aca="false">-1*SUMIFS(Transactions!$D$2:$D$3001,Transactions!$E$2:$E$3001,$B22,Transactions!$J$2:$J$3001,H$4)</f>
        <v>-0</v>
      </c>
      <c r="I22" s="12" t="n">
        <f aca="false">-1*SUMIFS(Transactions!$D$2:$D$3001,Transactions!$E$2:$E$3001,$B22,Transactions!$J$2:$J$3001,I$4)</f>
        <v>-0</v>
      </c>
      <c r="J22" s="12" t="n">
        <f aca="false">-1*SUMIFS(Transactions!$D$2:$D$3001,Transactions!$E$2:$E$3001,$B22,Transactions!$J$2:$J$3001,J$4)</f>
        <v>-0</v>
      </c>
      <c r="K22" s="12" t="n">
        <f aca="false">-1*SUMIFS(Transactions!$D$2:$D$3001,Transactions!$E$2:$E$3001,$B22,Transactions!$J$2:$J$3001,K$4)</f>
        <v>-0</v>
      </c>
      <c r="L22" s="12" t="n">
        <f aca="false">-1*SUMIFS(Transactions!$D$2:$D$3001,Transactions!$E$2:$E$3001,$B22,Transactions!$J$2:$J$3001,L$4)</f>
        <v>-0</v>
      </c>
      <c r="M22" s="12" t="n">
        <f aca="false">-1*SUMIFS(Transactions!$D$2:$D$3001,Transactions!$E$2:$E$3001,$B22,Transactions!$J$2:$J$3001,M$4)</f>
        <v>-0</v>
      </c>
      <c r="N22" s="12" t="n">
        <f aca="false">-1*SUMIFS(Transactions!$D$2:$D$3001,Transactions!$E$2:$E$3001,$B22,Transactions!$J$2:$J$3001,N$4)</f>
        <v>-0</v>
      </c>
      <c r="O22" s="12" t="n">
        <f aca="false">-1*SUMIFS(Transactions!$D$2:$D$3001,Transactions!$E$2:$E$3001,$B22,Transactions!$J$2:$J$3001,O$4)</f>
        <v>-0</v>
      </c>
      <c r="P22" s="12" t="n">
        <f aca="false">SUM(D22:O22)</f>
        <v>0</v>
      </c>
      <c r="Q22" s="12" t="n">
        <f aca="false">N(C22)*Settings!$B$3</f>
        <v>0</v>
      </c>
      <c r="R22" s="12" t="n">
        <f aca="false">P22-Q22</f>
        <v>0</v>
      </c>
      <c r="S22" s="13" t="str">
        <f aca="false">IF(Q22=0,"",P22/Q22)</f>
        <v/>
      </c>
    </row>
    <row r="23" customFormat="false" ht="15" hidden="false" customHeight="false" outlineLevel="0" collapsed="false">
      <c r="A23" s="27" t="s">
        <v>64</v>
      </c>
      <c r="B23" s="28" t="str">
        <f aca="false">Categories!B18</f>
        <v>Auto - Maintenance &amp; Registration</v>
      </c>
      <c r="C23" s="29" t="n">
        <f aca="false">Categories!C18</f>
        <v>0</v>
      </c>
      <c r="D23" s="12" t="n">
        <f aca="false">-1*SUMIFS(Transactions!$D$2:$D$3001,Transactions!$E$2:$E$3001,$B23,Transactions!$J$2:$J$3001,D$4)</f>
        <v>-0</v>
      </c>
      <c r="E23" s="12" t="n">
        <f aca="false">-1*SUMIFS(Transactions!$D$2:$D$3001,Transactions!$E$2:$E$3001,$B23,Transactions!$J$2:$J$3001,E$4)</f>
        <v>-0</v>
      </c>
      <c r="F23" s="12" t="n">
        <f aca="false">-1*SUMIFS(Transactions!$D$2:$D$3001,Transactions!$E$2:$E$3001,$B23,Transactions!$J$2:$J$3001,F$4)</f>
        <v>-0</v>
      </c>
      <c r="G23" s="12" t="n">
        <f aca="false">-1*SUMIFS(Transactions!$D$2:$D$3001,Transactions!$E$2:$E$3001,$B23,Transactions!$J$2:$J$3001,G$4)</f>
        <v>-0</v>
      </c>
      <c r="H23" s="12" t="n">
        <f aca="false">-1*SUMIFS(Transactions!$D$2:$D$3001,Transactions!$E$2:$E$3001,$B23,Transactions!$J$2:$J$3001,H$4)</f>
        <v>-0</v>
      </c>
      <c r="I23" s="12" t="n">
        <f aca="false">-1*SUMIFS(Transactions!$D$2:$D$3001,Transactions!$E$2:$E$3001,$B23,Transactions!$J$2:$J$3001,I$4)</f>
        <v>-0</v>
      </c>
      <c r="J23" s="12" t="n">
        <f aca="false">-1*SUMIFS(Transactions!$D$2:$D$3001,Transactions!$E$2:$E$3001,$B23,Transactions!$J$2:$J$3001,J$4)</f>
        <v>-0</v>
      </c>
      <c r="K23" s="12" t="n">
        <f aca="false">-1*SUMIFS(Transactions!$D$2:$D$3001,Transactions!$E$2:$E$3001,$B23,Transactions!$J$2:$J$3001,K$4)</f>
        <v>-0</v>
      </c>
      <c r="L23" s="12" t="n">
        <f aca="false">-1*SUMIFS(Transactions!$D$2:$D$3001,Transactions!$E$2:$E$3001,$B23,Transactions!$J$2:$J$3001,L$4)</f>
        <v>-0</v>
      </c>
      <c r="M23" s="12" t="n">
        <f aca="false">-1*SUMIFS(Transactions!$D$2:$D$3001,Transactions!$E$2:$E$3001,$B23,Transactions!$J$2:$J$3001,M$4)</f>
        <v>-0</v>
      </c>
      <c r="N23" s="12" t="n">
        <f aca="false">-1*SUMIFS(Transactions!$D$2:$D$3001,Transactions!$E$2:$E$3001,$B23,Transactions!$J$2:$J$3001,N$4)</f>
        <v>-0</v>
      </c>
      <c r="O23" s="12" t="n">
        <f aca="false">-1*SUMIFS(Transactions!$D$2:$D$3001,Transactions!$E$2:$E$3001,$B23,Transactions!$J$2:$J$3001,O$4)</f>
        <v>-0</v>
      </c>
      <c r="P23" s="12" t="n">
        <f aca="false">SUM(D23:O23)</f>
        <v>0</v>
      </c>
      <c r="Q23" s="12" t="n">
        <f aca="false">N(C23)*Settings!$B$3</f>
        <v>0</v>
      </c>
      <c r="R23" s="12" t="n">
        <f aca="false">P23-Q23</f>
        <v>0</v>
      </c>
      <c r="S23" s="13" t="str">
        <f aca="false">IF(Q23=0,"",P23/Q23)</f>
        <v/>
      </c>
    </row>
    <row r="24" customFormat="false" ht="15" hidden="false" customHeight="false" outlineLevel="0" collapsed="false">
      <c r="A24" s="27" t="s">
        <v>64</v>
      </c>
      <c r="B24" s="28" t="str">
        <f aca="false">Categories!B19</f>
        <v>Home Insurance</v>
      </c>
      <c r="C24" s="29" t="n">
        <f aca="false">Categories!C19</f>
        <v>0</v>
      </c>
      <c r="D24" s="12" t="n">
        <f aca="false">-1*SUMIFS(Transactions!$D$2:$D$3001,Transactions!$E$2:$E$3001,$B24,Transactions!$J$2:$J$3001,D$4)</f>
        <v>-0</v>
      </c>
      <c r="E24" s="12" t="n">
        <f aca="false">-1*SUMIFS(Transactions!$D$2:$D$3001,Transactions!$E$2:$E$3001,$B24,Transactions!$J$2:$J$3001,E$4)</f>
        <v>-0</v>
      </c>
      <c r="F24" s="12" t="n">
        <f aca="false">-1*SUMIFS(Transactions!$D$2:$D$3001,Transactions!$E$2:$E$3001,$B24,Transactions!$J$2:$J$3001,F$4)</f>
        <v>-0</v>
      </c>
      <c r="G24" s="12" t="n">
        <f aca="false">-1*SUMIFS(Transactions!$D$2:$D$3001,Transactions!$E$2:$E$3001,$B24,Transactions!$J$2:$J$3001,G$4)</f>
        <v>-0</v>
      </c>
      <c r="H24" s="12" t="n">
        <f aca="false">-1*SUMIFS(Transactions!$D$2:$D$3001,Transactions!$E$2:$E$3001,$B24,Transactions!$J$2:$J$3001,H$4)</f>
        <v>-0</v>
      </c>
      <c r="I24" s="12" t="n">
        <f aca="false">-1*SUMIFS(Transactions!$D$2:$D$3001,Transactions!$E$2:$E$3001,$B24,Transactions!$J$2:$J$3001,I$4)</f>
        <v>-0</v>
      </c>
      <c r="J24" s="12" t="n">
        <f aca="false">-1*SUMIFS(Transactions!$D$2:$D$3001,Transactions!$E$2:$E$3001,$B24,Transactions!$J$2:$J$3001,J$4)</f>
        <v>-0</v>
      </c>
      <c r="K24" s="12" t="n">
        <f aca="false">-1*SUMIFS(Transactions!$D$2:$D$3001,Transactions!$E$2:$E$3001,$B24,Transactions!$J$2:$J$3001,K$4)</f>
        <v>-0</v>
      </c>
      <c r="L24" s="12" t="n">
        <f aca="false">-1*SUMIFS(Transactions!$D$2:$D$3001,Transactions!$E$2:$E$3001,$B24,Transactions!$J$2:$J$3001,L$4)</f>
        <v>-0</v>
      </c>
      <c r="M24" s="12" t="n">
        <f aca="false">-1*SUMIFS(Transactions!$D$2:$D$3001,Transactions!$E$2:$E$3001,$B24,Transactions!$J$2:$J$3001,M$4)</f>
        <v>-0</v>
      </c>
      <c r="N24" s="12" t="n">
        <f aca="false">-1*SUMIFS(Transactions!$D$2:$D$3001,Transactions!$E$2:$E$3001,$B24,Transactions!$J$2:$J$3001,N$4)</f>
        <v>-0</v>
      </c>
      <c r="O24" s="12" t="n">
        <f aca="false">-1*SUMIFS(Transactions!$D$2:$D$3001,Transactions!$E$2:$E$3001,$B24,Transactions!$J$2:$J$3001,O$4)</f>
        <v>-0</v>
      </c>
      <c r="P24" s="12" t="n">
        <f aca="false">SUM(D24:O24)</f>
        <v>0</v>
      </c>
      <c r="Q24" s="12" t="n">
        <f aca="false">N(C24)*Settings!$B$3</f>
        <v>0</v>
      </c>
      <c r="R24" s="12" t="n">
        <f aca="false">P24-Q24</f>
        <v>0</v>
      </c>
      <c r="S24" s="13" t="str">
        <f aca="false">IF(Q24=0,"",P24/Q24)</f>
        <v/>
      </c>
    </row>
    <row r="25" customFormat="false" ht="15" hidden="false" customHeight="false" outlineLevel="0" collapsed="false">
      <c r="A25" s="27" t="s">
        <v>64</v>
      </c>
      <c r="B25" s="28" t="str">
        <f aca="false">Categories!B20</f>
        <v>Home Maintenance &amp; Repairs</v>
      </c>
      <c r="C25" s="29" t="n">
        <f aca="false">Categories!C20</f>
        <v>0</v>
      </c>
      <c r="D25" s="12" t="n">
        <f aca="false">-1*SUMIFS(Transactions!$D$2:$D$3001,Transactions!$E$2:$E$3001,$B25,Transactions!$J$2:$J$3001,D$4)</f>
        <v>-0</v>
      </c>
      <c r="E25" s="12" t="n">
        <f aca="false">-1*SUMIFS(Transactions!$D$2:$D$3001,Transactions!$E$2:$E$3001,$B25,Transactions!$J$2:$J$3001,E$4)</f>
        <v>-0</v>
      </c>
      <c r="F25" s="12" t="n">
        <f aca="false">-1*SUMIFS(Transactions!$D$2:$D$3001,Transactions!$E$2:$E$3001,$B25,Transactions!$J$2:$J$3001,F$4)</f>
        <v>-0</v>
      </c>
      <c r="G25" s="12" t="n">
        <f aca="false">-1*SUMIFS(Transactions!$D$2:$D$3001,Transactions!$E$2:$E$3001,$B25,Transactions!$J$2:$J$3001,G$4)</f>
        <v>-0</v>
      </c>
      <c r="H25" s="12" t="n">
        <f aca="false">-1*SUMIFS(Transactions!$D$2:$D$3001,Transactions!$E$2:$E$3001,$B25,Transactions!$J$2:$J$3001,H$4)</f>
        <v>-0</v>
      </c>
      <c r="I25" s="12" t="n">
        <f aca="false">-1*SUMIFS(Transactions!$D$2:$D$3001,Transactions!$E$2:$E$3001,$B25,Transactions!$J$2:$J$3001,I$4)</f>
        <v>-0</v>
      </c>
      <c r="J25" s="12" t="n">
        <f aca="false">-1*SUMIFS(Transactions!$D$2:$D$3001,Transactions!$E$2:$E$3001,$B25,Transactions!$J$2:$J$3001,J$4)</f>
        <v>-0</v>
      </c>
      <c r="K25" s="12" t="n">
        <f aca="false">-1*SUMIFS(Transactions!$D$2:$D$3001,Transactions!$E$2:$E$3001,$B25,Transactions!$J$2:$J$3001,K$4)</f>
        <v>-0</v>
      </c>
      <c r="L25" s="12" t="n">
        <f aca="false">-1*SUMIFS(Transactions!$D$2:$D$3001,Transactions!$E$2:$E$3001,$B25,Transactions!$J$2:$J$3001,L$4)</f>
        <v>-0</v>
      </c>
      <c r="M25" s="12" t="n">
        <f aca="false">-1*SUMIFS(Transactions!$D$2:$D$3001,Transactions!$E$2:$E$3001,$B25,Transactions!$J$2:$J$3001,M$4)</f>
        <v>-0</v>
      </c>
      <c r="N25" s="12" t="n">
        <f aca="false">-1*SUMIFS(Transactions!$D$2:$D$3001,Transactions!$E$2:$E$3001,$B25,Transactions!$J$2:$J$3001,N$4)</f>
        <v>-0</v>
      </c>
      <c r="O25" s="12" t="n">
        <f aca="false">-1*SUMIFS(Transactions!$D$2:$D$3001,Transactions!$E$2:$E$3001,$B25,Transactions!$J$2:$J$3001,O$4)</f>
        <v>-0</v>
      </c>
      <c r="P25" s="12" t="n">
        <f aca="false">SUM(D25:O25)</f>
        <v>0</v>
      </c>
      <c r="Q25" s="12" t="n">
        <f aca="false">N(C25)*Settings!$B$3</f>
        <v>0</v>
      </c>
      <c r="R25" s="12" t="n">
        <f aca="false">P25-Q25</f>
        <v>0</v>
      </c>
      <c r="S25" s="13" t="str">
        <f aca="false">IF(Q25=0,"",P25/Q25)</f>
        <v/>
      </c>
    </row>
    <row r="26" customFormat="false" ht="15" hidden="false" customHeight="false" outlineLevel="0" collapsed="false">
      <c r="A26" s="27" t="s">
        <v>64</v>
      </c>
      <c r="B26" s="28" t="str">
        <f aca="false">Categories!B21</f>
        <v>HOA &amp; Storage</v>
      </c>
      <c r="C26" s="29" t="n">
        <f aca="false">Categories!C21</f>
        <v>0</v>
      </c>
      <c r="D26" s="12" t="n">
        <f aca="false">-1*SUMIFS(Transactions!$D$2:$D$3001,Transactions!$E$2:$E$3001,$B26,Transactions!$J$2:$J$3001,D$4)</f>
        <v>-0</v>
      </c>
      <c r="E26" s="12" t="n">
        <f aca="false">-1*SUMIFS(Transactions!$D$2:$D$3001,Transactions!$E$2:$E$3001,$B26,Transactions!$J$2:$J$3001,E$4)</f>
        <v>-0</v>
      </c>
      <c r="F26" s="12" t="n">
        <f aca="false">-1*SUMIFS(Transactions!$D$2:$D$3001,Transactions!$E$2:$E$3001,$B26,Transactions!$J$2:$J$3001,F$4)</f>
        <v>-0</v>
      </c>
      <c r="G26" s="12" t="n">
        <f aca="false">-1*SUMIFS(Transactions!$D$2:$D$3001,Transactions!$E$2:$E$3001,$B26,Transactions!$J$2:$J$3001,G$4)</f>
        <v>-0</v>
      </c>
      <c r="H26" s="12" t="n">
        <f aca="false">-1*SUMIFS(Transactions!$D$2:$D$3001,Transactions!$E$2:$E$3001,$B26,Transactions!$J$2:$J$3001,H$4)</f>
        <v>-0</v>
      </c>
      <c r="I26" s="12" t="n">
        <f aca="false">-1*SUMIFS(Transactions!$D$2:$D$3001,Transactions!$E$2:$E$3001,$B26,Transactions!$J$2:$J$3001,I$4)</f>
        <v>-0</v>
      </c>
      <c r="J26" s="12" t="n">
        <f aca="false">-1*SUMIFS(Transactions!$D$2:$D$3001,Transactions!$E$2:$E$3001,$B26,Transactions!$J$2:$J$3001,J$4)</f>
        <v>-0</v>
      </c>
      <c r="K26" s="12" t="n">
        <f aca="false">-1*SUMIFS(Transactions!$D$2:$D$3001,Transactions!$E$2:$E$3001,$B26,Transactions!$J$2:$J$3001,K$4)</f>
        <v>-0</v>
      </c>
      <c r="L26" s="12" t="n">
        <f aca="false">-1*SUMIFS(Transactions!$D$2:$D$3001,Transactions!$E$2:$E$3001,$B26,Transactions!$J$2:$J$3001,L$4)</f>
        <v>-0</v>
      </c>
      <c r="M26" s="12" t="n">
        <f aca="false">-1*SUMIFS(Transactions!$D$2:$D$3001,Transactions!$E$2:$E$3001,$B26,Transactions!$J$2:$J$3001,M$4)</f>
        <v>-0</v>
      </c>
      <c r="N26" s="12" t="n">
        <f aca="false">-1*SUMIFS(Transactions!$D$2:$D$3001,Transactions!$E$2:$E$3001,$B26,Transactions!$J$2:$J$3001,N$4)</f>
        <v>-0</v>
      </c>
      <c r="O26" s="12" t="n">
        <f aca="false">-1*SUMIFS(Transactions!$D$2:$D$3001,Transactions!$E$2:$E$3001,$B26,Transactions!$J$2:$J$3001,O$4)</f>
        <v>-0</v>
      </c>
      <c r="P26" s="12" t="n">
        <f aca="false">SUM(D26:O26)</f>
        <v>0</v>
      </c>
      <c r="Q26" s="12" t="n">
        <f aca="false">N(C26)*Settings!$B$3</f>
        <v>0</v>
      </c>
      <c r="R26" s="12" t="n">
        <f aca="false">P26-Q26</f>
        <v>0</v>
      </c>
      <c r="S26" s="13" t="str">
        <f aca="false">IF(Q26=0,"",P26/Q26)</f>
        <v/>
      </c>
    </row>
    <row r="27" customFormat="false" ht="15" hidden="false" customHeight="false" outlineLevel="0" collapsed="false">
      <c r="A27" s="27" t="s">
        <v>64</v>
      </c>
      <c r="B27" s="28" t="str">
        <f aca="false">Categories!B22</f>
        <v>Annual Fees &amp; Memberships</v>
      </c>
      <c r="C27" s="29" t="n">
        <f aca="false">Categories!C22</f>
        <v>0</v>
      </c>
      <c r="D27" s="12" t="n">
        <f aca="false">-1*SUMIFS(Transactions!$D$2:$D$3001,Transactions!$E$2:$E$3001,$B27,Transactions!$J$2:$J$3001,D$4)</f>
        <v>-0</v>
      </c>
      <c r="E27" s="12" t="n">
        <f aca="false">-1*SUMIFS(Transactions!$D$2:$D$3001,Transactions!$E$2:$E$3001,$B27,Transactions!$J$2:$J$3001,E$4)</f>
        <v>-0</v>
      </c>
      <c r="F27" s="12" t="n">
        <f aca="false">-1*SUMIFS(Transactions!$D$2:$D$3001,Transactions!$E$2:$E$3001,$B27,Transactions!$J$2:$J$3001,F$4)</f>
        <v>-0</v>
      </c>
      <c r="G27" s="12" t="n">
        <f aca="false">-1*SUMIFS(Transactions!$D$2:$D$3001,Transactions!$E$2:$E$3001,$B27,Transactions!$J$2:$J$3001,G$4)</f>
        <v>-0</v>
      </c>
      <c r="H27" s="12" t="n">
        <f aca="false">-1*SUMIFS(Transactions!$D$2:$D$3001,Transactions!$E$2:$E$3001,$B27,Transactions!$J$2:$J$3001,H$4)</f>
        <v>-0</v>
      </c>
      <c r="I27" s="12" t="n">
        <f aca="false">-1*SUMIFS(Transactions!$D$2:$D$3001,Transactions!$E$2:$E$3001,$B27,Transactions!$J$2:$J$3001,I$4)</f>
        <v>-0</v>
      </c>
      <c r="J27" s="12" t="n">
        <f aca="false">-1*SUMIFS(Transactions!$D$2:$D$3001,Transactions!$E$2:$E$3001,$B27,Transactions!$J$2:$J$3001,J$4)</f>
        <v>-0</v>
      </c>
      <c r="K27" s="12" t="n">
        <f aca="false">-1*SUMIFS(Transactions!$D$2:$D$3001,Transactions!$E$2:$E$3001,$B27,Transactions!$J$2:$J$3001,K$4)</f>
        <v>-0</v>
      </c>
      <c r="L27" s="12" t="n">
        <f aca="false">-1*SUMIFS(Transactions!$D$2:$D$3001,Transactions!$E$2:$E$3001,$B27,Transactions!$J$2:$J$3001,L$4)</f>
        <v>-0</v>
      </c>
      <c r="M27" s="12" t="n">
        <f aca="false">-1*SUMIFS(Transactions!$D$2:$D$3001,Transactions!$E$2:$E$3001,$B27,Transactions!$J$2:$J$3001,M$4)</f>
        <v>-0</v>
      </c>
      <c r="N27" s="12" t="n">
        <f aca="false">-1*SUMIFS(Transactions!$D$2:$D$3001,Transactions!$E$2:$E$3001,$B27,Transactions!$J$2:$J$3001,N$4)</f>
        <v>-0</v>
      </c>
      <c r="O27" s="12" t="n">
        <f aca="false">-1*SUMIFS(Transactions!$D$2:$D$3001,Transactions!$E$2:$E$3001,$B27,Transactions!$J$2:$J$3001,O$4)</f>
        <v>-0</v>
      </c>
      <c r="P27" s="12" t="n">
        <f aca="false">SUM(D27:O27)</f>
        <v>0</v>
      </c>
      <c r="Q27" s="12" t="n">
        <f aca="false">N(C27)*Settings!$B$3</f>
        <v>0</v>
      </c>
      <c r="R27" s="12" t="n">
        <f aca="false">P27-Q27</f>
        <v>0</v>
      </c>
      <c r="S27" s="13" t="str">
        <f aca="false">IF(Q27=0,"",P27/Q27)</f>
        <v/>
      </c>
    </row>
    <row r="28" customFormat="false" ht="15" hidden="false" customHeight="false" outlineLevel="0" collapsed="false">
      <c r="A28" s="27" t="s">
        <v>64</v>
      </c>
      <c r="B28" s="28" t="str">
        <f aca="false">Categories!B23</f>
        <v>Health &amp; Medical</v>
      </c>
      <c r="C28" s="29" t="n">
        <f aca="false">Categories!C23</f>
        <v>0</v>
      </c>
      <c r="D28" s="12" t="n">
        <f aca="false">-1*SUMIFS(Transactions!$D$2:$D$3001,Transactions!$E$2:$E$3001,$B28,Transactions!$J$2:$J$3001,D$4)</f>
        <v>-0</v>
      </c>
      <c r="E28" s="12" t="n">
        <f aca="false">-1*SUMIFS(Transactions!$D$2:$D$3001,Transactions!$E$2:$E$3001,$B28,Transactions!$J$2:$J$3001,E$4)</f>
        <v>-0</v>
      </c>
      <c r="F28" s="12" t="n">
        <f aca="false">-1*SUMIFS(Transactions!$D$2:$D$3001,Transactions!$E$2:$E$3001,$B28,Transactions!$J$2:$J$3001,F$4)</f>
        <v>-0</v>
      </c>
      <c r="G28" s="12" t="n">
        <f aca="false">-1*SUMIFS(Transactions!$D$2:$D$3001,Transactions!$E$2:$E$3001,$B28,Transactions!$J$2:$J$3001,G$4)</f>
        <v>-0</v>
      </c>
      <c r="H28" s="12" t="n">
        <f aca="false">-1*SUMIFS(Transactions!$D$2:$D$3001,Transactions!$E$2:$E$3001,$B28,Transactions!$J$2:$J$3001,H$4)</f>
        <v>-0</v>
      </c>
      <c r="I28" s="12" t="n">
        <f aca="false">-1*SUMIFS(Transactions!$D$2:$D$3001,Transactions!$E$2:$E$3001,$B28,Transactions!$J$2:$J$3001,I$4)</f>
        <v>-0</v>
      </c>
      <c r="J28" s="12" t="n">
        <f aca="false">-1*SUMIFS(Transactions!$D$2:$D$3001,Transactions!$E$2:$E$3001,$B28,Transactions!$J$2:$J$3001,J$4)</f>
        <v>-0</v>
      </c>
      <c r="K28" s="12" t="n">
        <f aca="false">-1*SUMIFS(Transactions!$D$2:$D$3001,Transactions!$E$2:$E$3001,$B28,Transactions!$J$2:$J$3001,K$4)</f>
        <v>-0</v>
      </c>
      <c r="L28" s="12" t="n">
        <f aca="false">-1*SUMIFS(Transactions!$D$2:$D$3001,Transactions!$E$2:$E$3001,$B28,Transactions!$J$2:$J$3001,L$4)</f>
        <v>-0</v>
      </c>
      <c r="M28" s="12" t="n">
        <f aca="false">-1*SUMIFS(Transactions!$D$2:$D$3001,Transactions!$E$2:$E$3001,$B28,Transactions!$J$2:$J$3001,M$4)</f>
        <v>-0</v>
      </c>
      <c r="N28" s="12" t="n">
        <f aca="false">-1*SUMIFS(Transactions!$D$2:$D$3001,Transactions!$E$2:$E$3001,$B28,Transactions!$J$2:$J$3001,N$4)</f>
        <v>-0</v>
      </c>
      <c r="O28" s="12" t="n">
        <f aca="false">-1*SUMIFS(Transactions!$D$2:$D$3001,Transactions!$E$2:$E$3001,$B28,Transactions!$J$2:$J$3001,O$4)</f>
        <v>-0</v>
      </c>
      <c r="P28" s="12" t="n">
        <f aca="false">SUM(D28:O28)</f>
        <v>0</v>
      </c>
      <c r="Q28" s="12" t="n">
        <f aca="false">N(C28)*Settings!$B$3</f>
        <v>0</v>
      </c>
      <c r="R28" s="12" t="n">
        <f aca="false">P28-Q28</f>
        <v>0</v>
      </c>
      <c r="S28" s="13" t="str">
        <f aca="false">IF(Q28=0,"",P28/Q28)</f>
        <v/>
      </c>
    </row>
    <row r="29" customFormat="false" ht="15" hidden="false" customHeight="false" outlineLevel="0" collapsed="false">
      <c r="A29" s="27" t="s">
        <v>64</v>
      </c>
      <c r="B29" s="28" t="str">
        <f aca="false">Categories!B24</f>
        <v>Personal Care</v>
      </c>
      <c r="C29" s="29" t="n">
        <f aca="false">Categories!C24</f>
        <v>0</v>
      </c>
      <c r="D29" s="12" t="n">
        <f aca="false">-1*SUMIFS(Transactions!$D$2:$D$3001,Transactions!$E$2:$E$3001,$B29,Transactions!$J$2:$J$3001,D$4)</f>
        <v>-0</v>
      </c>
      <c r="E29" s="12" t="n">
        <f aca="false">-1*SUMIFS(Transactions!$D$2:$D$3001,Transactions!$E$2:$E$3001,$B29,Transactions!$J$2:$J$3001,E$4)</f>
        <v>-0</v>
      </c>
      <c r="F29" s="12" t="n">
        <f aca="false">-1*SUMIFS(Transactions!$D$2:$D$3001,Transactions!$E$2:$E$3001,$B29,Transactions!$J$2:$J$3001,F$4)</f>
        <v>-0</v>
      </c>
      <c r="G29" s="12" t="n">
        <f aca="false">-1*SUMIFS(Transactions!$D$2:$D$3001,Transactions!$E$2:$E$3001,$B29,Transactions!$J$2:$J$3001,G$4)</f>
        <v>-0</v>
      </c>
      <c r="H29" s="12" t="n">
        <f aca="false">-1*SUMIFS(Transactions!$D$2:$D$3001,Transactions!$E$2:$E$3001,$B29,Transactions!$J$2:$J$3001,H$4)</f>
        <v>-0</v>
      </c>
      <c r="I29" s="12" t="n">
        <f aca="false">-1*SUMIFS(Transactions!$D$2:$D$3001,Transactions!$E$2:$E$3001,$B29,Transactions!$J$2:$J$3001,I$4)</f>
        <v>-0</v>
      </c>
      <c r="J29" s="12" t="n">
        <f aca="false">-1*SUMIFS(Transactions!$D$2:$D$3001,Transactions!$E$2:$E$3001,$B29,Transactions!$J$2:$J$3001,J$4)</f>
        <v>-0</v>
      </c>
      <c r="K29" s="12" t="n">
        <f aca="false">-1*SUMIFS(Transactions!$D$2:$D$3001,Transactions!$E$2:$E$3001,$B29,Transactions!$J$2:$J$3001,K$4)</f>
        <v>-0</v>
      </c>
      <c r="L29" s="12" t="n">
        <f aca="false">-1*SUMIFS(Transactions!$D$2:$D$3001,Transactions!$E$2:$E$3001,$B29,Transactions!$J$2:$J$3001,L$4)</f>
        <v>-0</v>
      </c>
      <c r="M29" s="12" t="n">
        <f aca="false">-1*SUMIFS(Transactions!$D$2:$D$3001,Transactions!$E$2:$E$3001,$B29,Transactions!$J$2:$J$3001,M$4)</f>
        <v>-0</v>
      </c>
      <c r="N29" s="12" t="n">
        <f aca="false">-1*SUMIFS(Transactions!$D$2:$D$3001,Transactions!$E$2:$E$3001,$B29,Transactions!$J$2:$J$3001,N$4)</f>
        <v>-0</v>
      </c>
      <c r="O29" s="12" t="n">
        <f aca="false">-1*SUMIFS(Transactions!$D$2:$D$3001,Transactions!$E$2:$E$3001,$B29,Transactions!$J$2:$J$3001,O$4)</f>
        <v>-0</v>
      </c>
      <c r="P29" s="12" t="n">
        <f aca="false">SUM(D29:O29)</f>
        <v>0</v>
      </c>
      <c r="Q29" s="12" t="n">
        <f aca="false">N(C29)*Settings!$B$3</f>
        <v>0</v>
      </c>
      <c r="R29" s="12" t="n">
        <f aca="false">P29-Q29</f>
        <v>0</v>
      </c>
      <c r="S29" s="13" t="str">
        <f aca="false">IF(Q29=0,"",P29/Q29)</f>
        <v/>
      </c>
    </row>
    <row r="30" customFormat="false" ht="15" hidden="false" customHeight="false" outlineLevel="0" collapsed="false">
      <c r="A30" s="27" t="s">
        <v>64</v>
      </c>
      <c r="B30" s="28" t="str">
        <f aca="false">Categories!B25</f>
        <v>Shopping &amp; Clothing</v>
      </c>
      <c r="C30" s="29" t="n">
        <f aca="false">Categories!C25</f>
        <v>0</v>
      </c>
      <c r="D30" s="12" t="n">
        <f aca="false">-1*SUMIFS(Transactions!$D$2:$D$3001,Transactions!$E$2:$E$3001,$B30,Transactions!$J$2:$J$3001,D$4)</f>
        <v>-0</v>
      </c>
      <c r="E30" s="12" t="n">
        <f aca="false">-1*SUMIFS(Transactions!$D$2:$D$3001,Transactions!$E$2:$E$3001,$B30,Transactions!$J$2:$J$3001,E$4)</f>
        <v>-0</v>
      </c>
      <c r="F30" s="12" t="n">
        <f aca="false">-1*SUMIFS(Transactions!$D$2:$D$3001,Transactions!$E$2:$E$3001,$B30,Transactions!$J$2:$J$3001,F$4)</f>
        <v>-0</v>
      </c>
      <c r="G30" s="12" t="n">
        <f aca="false">-1*SUMIFS(Transactions!$D$2:$D$3001,Transactions!$E$2:$E$3001,$B30,Transactions!$J$2:$J$3001,G$4)</f>
        <v>-0</v>
      </c>
      <c r="H30" s="12" t="n">
        <f aca="false">-1*SUMIFS(Transactions!$D$2:$D$3001,Transactions!$E$2:$E$3001,$B30,Transactions!$J$2:$J$3001,H$4)</f>
        <v>-0</v>
      </c>
      <c r="I30" s="12" t="n">
        <f aca="false">-1*SUMIFS(Transactions!$D$2:$D$3001,Transactions!$E$2:$E$3001,$B30,Transactions!$J$2:$J$3001,I$4)</f>
        <v>-0</v>
      </c>
      <c r="J30" s="12" t="n">
        <f aca="false">-1*SUMIFS(Transactions!$D$2:$D$3001,Transactions!$E$2:$E$3001,$B30,Transactions!$J$2:$J$3001,J$4)</f>
        <v>-0</v>
      </c>
      <c r="K30" s="12" t="n">
        <f aca="false">-1*SUMIFS(Transactions!$D$2:$D$3001,Transactions!$E$2:$E$3001,$B30,Transactions!$J$2:$J$3001,K$4)</f>
        <v>-0</v>
      </c>
      <c r="L30" s="12" t="n">
        <f aca="false">-1*SUMIFS(Transactions!$D$2:$D$3001,Transactions!$E$2:$E$3001,$B30,Transactions!$J$2:$J$3001,L$4)</f>
        <v>-0</v>
      </c>
      <c r="M30" s="12" t="n">
        <f aca="false">-1*SUMIFS(Transactions!$D$2:$D$3001,Transactions!$E$2:$E$3001,$B30,Transactions!$J$2:$J$3001,M$4)</f>
        <v>-0</v>
      </c>
      <c r="N30" s="12" t="n">
        <f aca="false">-1*SUMIFS(Transactions!$D$2:$D$3001,Transactions!$E$2:$E$3001,$B30,Transactions!$J$2:$J$3001,N$4)</f>
        <v>-0</v>
      </c>
      <c r="O30" s="12" t="n">
        <f aca="false">-1*SUMIFS(Transactions!$D$2:$D$3001,Transactions!$E$2:$E$3001,$B30,Transactions!$J$2:$J$3001,O$4)</f>
        <v>-0</v>
      </c>
      <c r="P30" s="12" t="n">
        <f aca="false">SUM(D30:O30)</f>
        <v>0</v>
      </c>
      <c r="Q30" s="12" t="n">
        <f aca="false">N(C30)*Settings!$B$3</f>
        <v>0</v>
      </c>
      <c r="R30" s="12" t="n">
        <f aca="false">P30-Q30</f>
        <v>0</v>
      </c>
      <c r="S30" s="13" t="str">
        <f aca="false">IF(Q30=0,"",P30/Q30)</f>
        <v/>
      </c>
    </row>
    <row r="31" customFormat="false" ht="15" hidden="false" customHeight="false" outlineLevel="0" collapsed="false">
      <c r="A31" s="27" t="s">
        <v>64</v>
      </c>
      <c r="B31" s="28" t="str">
        <f aca="false">Categories!B26</f>
        <v>Tech, AI &amp; Cloud</v>
      </c>
      <c r="C31" s="29" t="n">
        <f aca="false">Categories!C26</f>
        <v>0</v>
      </c>
      <c r="D31" s="12" t="n">
        <f aca="false">-1*SUMIFS(Transactions!$D$2:$D$3001,Transactions!$E$2:$E$3001,$B31,Transactions!$J$2:$J$3001,D$4)</f>
        <v>-0</v>
      </c>
      <c r="E31" s="12" t="n">
        <f aca="false">-1*SUMIFS(Transactions!$D$2:$D$3001,Transactions!$E$2:$E$3001,$B31,Transactions!$J$2:$J$3001,E$4)</f>
        <v>-0</v>
      </c>
      <c r="F31" s="12" t="n">
        <f aca="false">-1*SUMIFS(Transactions!$D$2:$D$3001,Transactions!$E$2:$E$3001,$B31,Transactions!$J$2:$J$3001,F$4)</f>
        <v>-0</v>
      </c>
      <c r="G31" s="12" t="n">
        <f aca="false">-1*SUMIFS(Transactions!$D$2:$D$3001,Transactions!$E$2:$E$3001,$B31,Transactions!$J$2:$J$3001,G$4)</f>
        <v>-0</v>
      </c>
      <c r="H31" s="12" t="n">
        <f aca="false">-1*SUMIFS(Transactions!$D$2:$D$3001,Transactions!$E$2:$E$3001,$B31,Transactions!$J$2:$J$3001,H$4)</f>
        <v>-0</v>
      </c>
      <c r="I31" s="12" t="n">
        <f aca="false">-1*SUMIFS(Transactions!$D$2:$D$3001,Transactions!$E$2:$E$3001,$B31,Transactions!$J$2:$J$3001,I$4)</f>
        <v>-0</v>
      </c>
      <c r="J31" s="12" t="n">
        <f aca="false">-1*SUMIFS(Transactions!$D$2:$D$3001,Transactions!$E$2:$E$3001,$B31,Transactions!$J$2:$J$3001,J$4)</f>
        <v>-0</v>
      </c>
      <c r="K31" s="12" t="n">
        <f aca="false">-1*SUMIFS(Transactions!$D$2:$D$3001,Transactions!$E$2:$E$3001,$B31,Transactions!$J$2:$J$3001,K$4)</f>
        <v>-0</v>
      </c>
      <c r="L31" s="12" t="n">
        <f aca="false">-1*SUMIFS(Transactions!$D$2:$D$3001,Transactions!$E$2:$E$3001,$B31,Transactions!$J$2:$J$3001,L$4)</f>
        <v>-0</v>
      </c>
      <c r="M31" s="12" t="n">
        <f aca="false">-1*SUMIFS(Transactions!$D$2:$D$3001,Transactions!$E$2:$E$3001,$B31,Transactions!$J$2:$J$3001,M$4)</f>
        <v>-0</v>
      </c>
      <c r="N31" s="12" t="n">
        <f aca="false">-1*SUMIFS(Transactions!$D$2:$D$3001,Transactions!$E$2:$E$3001,$B31,Transactions!$J$2:$J$3001,N$4)</f>
        <v>-0</v>
      </c>
      <c r="O31" s="12" t="n">
        <f aca="false">-1*SUMIFS(Transactions!$D$2:$D$3001,Transactions!$E$2:$E$3001,$B31,Transactions!$J$2:$J$3001,O$4)</f>
        <v>-0</v>
      </c>
      <c r="P31" s="12" t="n">
        <f aca="false">SUM(D31:O31)</f>
        <v>0</v>
      </c>
      <c r="Q31" s="12" t="n">
        <f aca="false">N(C31)*Settings!$B$3</f>
        <v>0</v>
      </c>
      <c r="R31" s="12" t="n">
        <f aca="false">P31-Q31</f>
        <v>0</v>
      </c>
      <c r="S31" s="13" t="str">
        <f aca="false">IF(Q31=0,"",P31/Q31)</f>
        <v/>
      </c>
    </row>
    <row r="32" customFormat="false" ht="15" hidden="false" customHeight="false" outlineLevel="0" collapsed="false">
      <c r="A32" s="27" t="s">
        <v>64</v>
      </c>
      <c r="B32" s="28" t="str">
        <f aca="false">Categories!B27</f>
        <v>Travel</v>
      </c>
      <c r="C32" s="29" t="n">
        <f aca="false">Categories!C27</f>
        <v>0</v>
      </c>
      <c r="D32" s="12" t="n">
        <f aca="false">-1*SUMIFS(Transactions!$D$2:$D$3001,Transactions!$E$2:$E$3001,$B32,Transactions!$J$2:$J$3001,D$4)</f>
        <v>-0</v>
      </c>
      <c r="E32" s="12" t="n">
        <f aca="false">-1*SUMIFS(Transactions!$D$2:$D$3001,Transactions!$E$2:$E$3001,$B32,Transactions!$J$2:$J$3001,E$4)</f>
        <v>-0</v>
      </c>
      <c r="F32" s="12" t="n">
        <f aca="false">-1*SUMIFS(Transactions!$D$2:$D$3001,Transactions!$E$2:$E$3001,$B32,Transactions!$J$2:$J$3001,F$4)</f>
        <v>-0</v>
      </c>
      <c r="G32" s="12" t="n">
        <f aca="false">-1*SUMIFS(Transactions!$D$2:$D$3001,Transactions!$E$2:$E$3001,$B32,Transactions!$J$2:$J$3001,G$4)</f>
        <v>-0</v>
      </c>
      <c r="H32" s="12" t="n">
        <f aca="false">-1*SUMIFS(Transactions!$D$2:$D$3001,Transactions!$E$2:$E$3001,$B32,Transactions!$J$2:$J$3001,H$4)</f>
        <v>-0</v>
      </c>
      <c r="I32" s="12" t="n">
        <f aca="false">-1*SUMIFS(Transactions!$D$2:$D$3001,Transactions!$E$2:$E$3001,$B32,Transactions!$J$2:$J$3001,I$4)</f>
        <v>-0</v>
      </c>
      <c r="J32" s="12" t="n">
        <f aca="false">-1*SUMIFS(Transactions!$D$2:$D$3001,Transactions!$E$2:$E$3001,$B32,Transactions!$J$2:$J$3001,J$4)</f>
        <v>-0</v>
      </c>
      <c r="K32" s="12" t="n">
        <f aca="false">-1*SUMIFS(Transactions!$D$2:$D$3001,Transactions!$E$2:$E$3001,$B32,Transactions!$J$2:$J$3001,K$4)</f>
        <v>-0</v>
      </c>
      <c r="L32" s="12" t="n">
        <f aca="false">-1*SUMIFS(Transactions!$D$2:$D$3001,Transactions!$E$2:$E$3001,$B32,Transactions!$J$2:$J$3001,L$4)</f>
        <v>-0</v>
      </c>
      <c r="M32" s="12" t="n">
        <f aca="false">-1*SUMIFS(Transactions!$D$2:$D$3001,Transactions!$E$2:$E$3001,$B32,Transactions!$J$2:$J$3001,M$4)</f>
        <v>-0</v>
      </c>
      <c r="N32" s="12" t="n">
        <f aca="false">-1*SUMIFS(Transactions!$D$2:$D$3001,Transactions!$E$2:$E$3001,$B32,Transactions!$J$2:$J$3001,N$4)</f>
        <v>-0</v>
      </c>
      <c r="O32" s="12" t="n">
        <f aca="false">-1*SUMIFS(Transactions!$D$2:$D$3001,Transactions!$E$2:$E$3001,$B32,Transactions!$J$2:$J$3001,O$4)</f>
        <v>-0</v>
      </c>
      <c r="P32" s="12" t="n">
        <f aca="false">SUM(D32:O32)</f>
        <v>0</v>
      </c>
      <c r="Q32" s="12" t="n">
        <f aca="false">N(C32)*Settings!$B$3</f>
        <v>0</v>
      </c>
      <c r="R32" s="12" t="n">
        <f aca="false">P32-Q32</f>
        <v>0</v>
      </c>
      <c r="S32" s="13" t="str">
        <f aca="false">IF(Q32=0,"",P32/Q32)</f>
        <v/>
      </c>
    </row>
    <row r="33" customFormat="false" ht="15" hidden="false" customHeight="false" outlineLevel="0" collapsed="false">
      <c r="A33" s="27" t="s">
        <v>64</v>
      </c>
      <c r="B33" s="28" t="str">
        <f aca="false">Categories!B28</f>
        <v>Giving &amp; Community</v>
      </c>
      <c r="C33" s="29" t="n">
        <f aca="false">Categories!C28</f>
        <v>0</v>
      </c>
      <c r="D33" s="12" t="n">
        <f aca="false">-1*SUMIFS(Transactions!$D$2:$D$3001,Transactions!$E$2:$E$3001,$B33,Transactions!$J$2:$J$3001,D$4)</f>
        <v>-0</v>
      </c>
      <c r="E33" s="12" t="n">
        <f aca="false">-1*SUMIFS(Transactions!$D$2:$D$3001,Transactions!$E$2:$E$3001,$B33,Transactions!$J$2:$J$3001,E$4)</f>
        <v>-0</v>
      </c>
      <c r="F33" s="12" t="n">
        <f aca="false">-1*SUMIFS(Transactions!$D$2:$D$3001,Transactions!$E$2:$E$3001,$B33,Transactions!$J$2:$J$3001,F$4)</f>
        <v>-0</v>
      </c>
      <c r="G33" s="12" t="n">
        <f aca="false">-1*SUMIFS(Transactions!$D$2:$D$3001,Transactions!$E$2:$E$3001,$B33,Transactions!$J$2:$J$3001,G$4)</f>
        <v>-0</v>
      </c>
      <c r="H33" s="12" t="n">
        <f aca="false">-1*SUMIFS(Transactions!$D$2:$D$3001,Transactions!$E$2:$E$3001,$B33,Transactions!$J$2:$J$3001,H$4)</f>
        <v>-0</v>
      </c>
      <c r="I33" s="12" t="n">
        <f aca="false">-1*SUMIFS(Transactions!$D$2:$D$3001,Transactions!$E$2:$E$3001,$B33,Transactions!$J$2:$J$3001,I$4)</f>
        <v>-0</v>
      </c>
      <c r="J33" s="12" t="n">
        <f aca="false">-1*SUMIFS(Transactions!$D$2:$D$3001,Transactions!$E$2:$E$3001,$B33,Transactions!$J$2:$J$3001,J$4)</f>
        <v>-0</v>
      </c>
      <c r="K33" s="12" t="n">
        <f aca="false">-1*SUMIFS(Transactions!$D$2:$D$3001,Transactions!$E$2:$E$3001,$B33,Transactions!$J$2:$J$3001,K$4)</f>
        <v>-0</v>
      </c>
      <c r="L33" s="12" t="n">
        <f aca="false">-1*SUMIFS(Transactions!$D$2:$D$3001,Transactions!$E$2:$E$3001,$B33,Transactions!$J$2:$J$3001,L$4)</f>
        <v>-0</v>
      </c>
      <c r="M33" s="12" t="n">
        <f aca="false">-1*SUMIFS(Transactions!$D$2:$D$3001,Transactions!$E$2:$E$3001,$B33,Transactions!$J$2:$J$3001,M$4)</f>
        <v>-0</v>
      </c>
      <c r="N33" s="12" t="n">
        <f aca="false">-1*SUMIFS(Transactions!$D$2:$D$3001,Transactions!$E$2:$E$3001,$B33,Transactions!$J$2:$J$3001,N$4)</f>
        <v>-0</v>
      </c>
      <c r="O33" s="12" t="n">
        <f aca="false">-1*SUMIFS(Transactions!$D$2:$D$3001,Transactions!$E$2:$E$3001,$B33,Transactions!$J$2:$J$3001,O$4)</f>
        <v>-0</v>
      </c>
      <c r="P33" s="12" t="n">
        <f aca="false">SUM(D33:O33)</f>
        <v>0</v>
      </c>
      <c r="Q33" s="12" t="n">
        <f aca="false">N(C33)*Settings!$B$3</f>
        <v>0</v>
      </c>
      <c r="R33" s="12" t="n">
        <f aca="false">P33-Q33</f>
        <v>0</v>
      </c>
      <c r="S33" s="13" t="str">
        <f aca="false">IF(Q33=0,"",P33/Q33)</f>
        <v/>
      </c>
    </row>
    <row r="34" customFormat="false" ht="15" hidden="false" customHeight="false" outlineLevel="0" collapsed="false">
      <c r="A34" s="27" t="s">
        <v>64</v>
      </c>
      <c r="B34" s="28" t="str">
        <f aca="false">Categories!B29</f>
        <v>Taxes - Property &amp; Tax Prep</v>
      </c>
      <c r="C34" s="29" t="n">
        <f aca="false">Categories!C29</f>
        <v>0</v>
      </c>
      <c r="D34" s="12" t="n">
        <f aca="false">-1*SUMIFS(Transactions!$D$2:$D$3001,Transactions!$E$2:$E$3001,$B34,Transactions!$J$2:$J$3001,D$4)</f>
        <v>-0</v>
      </c>
      <c r="E34" s="12" t="n">
        <f aca="false">-1*SUMIFS(Transactions!$D$2:$D$3001,Transactions!$E$2:$E$3001,$B34,Transactions!$J$2:$J$3001,E$4)</f>
        <v>-0</v>
      </c>
      <c r="F34" s="12" t="n">
        <f aca="false">-1*SUMIFS(Transactions!$D$2:$D$3001,Transactions!$E$2:$E$3001,$B34,Transactions!$J$2:$J$3001,F$4)</f>
        <v>-0</v>
      </c>
      <c r="G34" s="12" t="n">
        <f aca="false">-1*SUMIFS(Transactions!$D$2:$D$3001,Transactions!$E$2:$E$3001,$B34,Transactions!$J$2:$J$3001,G$4)</f>
        <v>-0</v>
      </c>
      <c r="H34" s="12" t="n">
        <f aca="false">-1*SUMIFS(Transactions!$D$2:$D$3001,Transactions!$E$2:$E$3001,$B34,Transactions!$J$2:$J$3001,H$4)</f>
        <v>-0</v>
      </c>
      <c r="I34" s="12" t="n">
        <f aca="false">-1*SUMIFS(Transactions!$D$2:$D$3001,Transactions!$E$2:$E$3001,$B34,Transactions!$J$2:$J$3001,I$4)</f>
        <v>-0</v>
      </c>
      <c r="J34" s="12" t="n">
        <f aca="false">-1*SUMIFS(Transactions!$D$2:$D$3001,Transactions!$E$2:$E$3001,$B34,Transactions!$J$2:$J$3001,J$4)</f>
        <v>-0</v>
      </c>
      <c r="K34" s="12" t="n">
        <f aca="false">-1*SUMIFS(Transactions!$D$2:$D$3001,Transactions!$E$2:$E$3001,$B34,Transactions!$J$2:$J$3001,K$4)</f>
        <v>-0</v>
      </c>
      <c r="L34" s="12" t="n">
        <f aca="false">-1*SUMIFS(Transactions!$D$2:$D$3001,Transactions!$E$2:$E$3001,$B34,Transactions!$J$2:$J$3001,L$4)</f>
        <v>-0</v>
      </c>
      <c r="M34" s="12" t="n">
        <f aca="false">-1*SUMIFS(Transactions!$D$2:$D$3001,Transactions!$E$2:$E$3001,$B34,Transactions!$J$2:$J$3001,M$4)</f>
        <v>-0</v>
      </c>
      <c r="N34" s="12" t="n">
        <f aca="false">-1*SUMIFS(Transactions!$D$2:$D$3001,Transactions!$E$2:$E$3001,$B34,Transactions!$J$2:$J$3001,N$4)</f>
        <v>-0</v>
      </c>
      <c r="O34" s="12" t="n">
        <f aca="false">-1*SUMIFS(Transactions!$D$2:$D$3001,Transactions!$E$2:$E$3001,$B34,Transactions!$J$2:$J$3001,O$4)</f>
        <v>-0</v>
      </c>
      <c r="P34" s="12" t="n">
        <f aca="false">SUM(D34:O34)</f>
        <v>0</v>
      </c>
      <c r="Q34" s="12" t="n">
        <f aca="false">N(C34)*Settings!$B$3</f>
        <v>0</v>
      </c>
      <c r="R34" s="12" t="n">
        <f aca="false">P34-Q34</f>
        <v>0</v>
      </c>
      <c r="S34" s="13" t="str">
        <f aca="false">IF(Q34=0,"",P34/Q34)</f>
        <v/>
      </c>
    </row>
    <row r="35" customFormat="false" ht="15" hidden="false" customHeight="false" outlineLevel="0" collapsed="false">
      <c r="A35" s="27" t="s">
        <v>64</v>
      </c>
      <c r="B35" s="28" t="str">
        <f aca="false">Categories!B30</f>
        <v>Taxes - Income (balance due / estimates)</v>
      </c>
      <c r="C35" s="29" t="n">
        <f aca="false">Categories!C30</f>
        <v>0</v>
      </c>
      <c r="D35" s="12" t="n">
        <f aca="false">-1*SUMIFS(Transactions!$D$2:$D$3001,Transactions!$E$2:$E$3001,$B35,Transactions!$J$2:$J$3001,D$4)</f>
        <v>-0</v>
      </c>
      <c r="E35" s="12" t="n">
        <f aca="false">-1*SUMIFS(Transactions!$D$2:$D$3001,Transactions!$E$2:$E$3001,$B35,Transactions!$J$2:$J$3001,E$4)</f>
        <v>-0</v>
      </c>
      <c r="F35" s="12" t="n">
        <f aca="false">-1*SUMIFS(Transactions!$D$2:$D$3001,Transactions!$E$2:$E$3001,$B35,Transactions!$J$2:$J$3001,F$4)</f>
        <v>-0</v>
      </c>
      <c r="G35" s="12" t="n">
        <f aca="false">-1*SUMIFS(Transactions!$D$2:$D$3001,Transactions!$E$2:$E$3001,$B35,Transactions!$J$2:$J$3001,G$4)</f>
        <v>-0</v>
      </c>
      <c r="H35" s="12" t="n">
        <f aca="false">-1*SUMIFS(Transactions!$D$2:$D$3001,Transactions!$E$2:$E$3001,$B35,Transactions!$J$2:$J$3001,H$4)</f>
        <v>-0</v>
      </c>
      <c r="I35" s="12" t="n">
        <f aca="false">-1*SUMIFS(Transactions!$D$2:$D$3001,Transactions!$E$2:$E$3001,$B35,Transactions!$J$2:$J$3001,I$4)</f>
        <v>-0</v>
      </c>
      <c r="J35" s="12" t="n">
        <f aca="false">-1*SUMIFS(Transactions!$D$2:$D$3001,Transactions!$E$2:$E$3001,$B35,Transactions!$J$2:$J$3001,J$4)</f>
        <v>-0</v>
      </c>
      <c r="K35" s="12" t="n">
        <f aca="false">-1*SUMIFS(Transactions!$D$2:$D$3001,Transactions!$E$2:$E$3001,$B35,Transactions!$J$2:$J$3001,K$4)</f>
        <v>-0</v>
      </c>
      <c r="L35" s="12" t="n">
        <f aca="false">-1*SUMIFS(Transactions!$D$2:$D$3001,Transactions!$E$2:$E$3001,$B35,Transactions!$J$2:$J$3001,L$4)</f>
        <v>-0</v>
      </c>
      <c r="M35" s="12" t="n">
        <f aca="false">-1*SUMIFS(Transactions!$D$2:$D$3001,Transactions!$E$2:$E$3001,$B35,Transactions!$J$2:$J$3001,M$4)</f>
        <v>-0</v>
      </c>
      <c r="N35" s="12" t="n">
        <f aca="false">-1*SUMIFS(Transactions!$D$2:$D$3001,Transactions!$E$2:$E$3001,$B35,Transactions!$J$2:$J$3001,N$4)</f>
        <v>-0</v>
      </c>
      <c r="O35" s="12" t="n">
        <f aca="false">-1*SUMIFS(Transactions!$D$2:$D$3001,Transactions!$E$2:$E$3001,$B35,Transactions!$J$2:$J$3001,O$4)</f>
        <v>-0</v>
      </c>
      <c r="P35" s="12" t="n">
        <f aca="false">SUM(D35:O35)</f>
        <v>0</v>
      </c>
      <c r="Q35" s="12" t="n">
        <f aca="false">N(C35)*Settings!$B$3</f>
        <v>0</v>
      </c>
      <c r="R35" s="12" t="n">
        <f aca="false">P35-Q35</f>
        <v>0</v>
      </c>
      <c r="S35" s="13" t="str">
        <f aca="false">IF(Q35=0,"",P35/Q35)</f>
        <v/>
      </c>
    </row>
    <row r="36" customFormat="false" ht="15" hidden="false" customHeight="false" outlineLevel="0" collapsed="false">
      <c r="A36" s="27" t="s">
        <v>64</v>
      </c>
      <c r="B36" s="28" t="str">
        <f aca="false">Categories!B31</f>
        <v>Card Fees &amp; Interest</v>
      </c>
      <c r="C36" s="29" t="n">
        <f aca="false">Categories!C31</f>
        <v>0</v>
      </c>
      <c r="D36" s="12" t="n">
        <f aca="false">-1*SUMIFS(Transactions!$D$2:$D$3001,Transactions!$E$2:$E$3001,$B36,Transactions!$J$2:$J$3001,D$4)</f>
        <v>-0</v>
      </c>
      <c r="E36" s="12" t="n">
        <f aca="false">-1*SUMIFS(Transactions!$D$2:$D$3001,Transactions!$E$2:$E$3001,$B36,Transactions!$J$2:$J$3001,E$4)</f>
        <v>-0</v>
      </c>
      <c r="F36" s="12" t="n">
        <f aca="false">-1*SUMIFS(Transactions!$D$2:$D$3001,Transactions!$E$2:$E$3001,$B36,Transactions!$J$2:$J$3001,F$4)</f>
        <v>-0</v>
      </c>
      <c r="G36" s="12" t="n">
        <f aca="false">-1*SUMIFS(Transactions!$D$2:$D$3001,Transactions!$E$2:$E$3001,$B36,Transactions!$J$2:$J$3001,G$4)</f>
        <v>-0</v>
      </c>
      <c r="H36" s="12" t="n">
        <f aca="false">-1*SUMIFS(Transactions!$D$2:$D$3001,Transactions!$E$2:$E$3001,$B36,Transactions!$J$2:$J$3001,H$4)</f>
        <v>-0</v>
      </c>
      <c r="I36" s="12" t="n">
        <f aca="false">-1*SUMIFS(Transactions!$D$2:$D$3001,Transactions!$E$2:$E$3001,$B36,Transactions!$J$2:$J$3001,I$4)</f>
        <v>-0</v>
      </c>
      <c r="J36" s="12" t="n">
        <f aca="false">-1*SUMIFS(Transactions!$D$2:$D$3001,Transactions!$E$2:$E$3001,$B36,Transactions!$J$2:$J$3001,J$4)</f>
        <v>-0</v>
      </c>
      <c r="K36" s="12" t="n">
        <f aca="false">-1*SUMIFS(Transactions!$D$2:$D$3001,Transactions!$E$2:$E$3001,$B36,Transactions!$J$2:$J$3001,K$4)</f>
        <v>-0</v>
      </c>
      <c r="L36" s="12" t="n">
        <f aca="false">-1*SUMIFS(Transactions!$D$2:$D$3001,Transactions!$E$2:$E$3001,$B36,Transactions!$J$2:$J$3001,L$4)</f>
        <v>-0</v>
      </c>
      <c r="M36" s="12" t="n">
        <f aca="false">-1*SUMIFS(Transactions!$D$2:$D$3001,Transactions!$E$2:$E$3001,$B36,Transactions!$J$2:$J$3001,M$4)</f>
        <v>-0</v>
      </c>
      <c r="N36" s="12" t="n">
        <f aca="false">-1*SUMIFS(Transactions!$D$2:$D$3001,Transactions!$E$2:$E$3001,$B36,Transactions!$J$2:$J$3001,N$4)</f>
        <v>-0</v>
      </c>
      <c r="O36" s="12" t="n">
        <f aca="false">-1*SUMIFS(Transactions!$D$2:$D$3001,Transactions!$E$2:$E$3001,$B36,Transactions!$J$2:$J$3001,O$4)</f>
        <v>-0</v>
      </c>
      <c r="P36" s="12" t="n">
        <f aca="false">SUM(D36:O36)</f>
        <v>0</v>
      </c>
      <c r="Q36" s="12" t="n">
        <f aca="false">N(C36)*Settings!$B$3</f>
        <v>0</v>
      </c>
      <c r="R36" s="12" t="n">
        <f aca="false">P36-Q36</f>
        <v>0</v>
      </c>
      <c r="S36" s="13" t="str">
        <f aca="false">IF(Q36=0,"",P36/Q36)</f>
        <v/>
      </c>
    </row>
    <row r="37" customFormat="false" ht="15" hidden="false" customHeight="false" outlineLevel="0" collapsed="false">
      <c r="A37" s="27" t="s">
        <v>64</v>
      </c>
      <c r="B37" s="28" t="str">
        <f aca="false">Categories!B32</f>
        <v>Family Support</v>
      </c>
      <c r="C37" s="29" t="n">
        <f aca="false">Categories!C32</f>
        <v>0</v>
      </c>
      <c r="D37" s="12" t="n">
        <f aca="false">-1*SUMIFS(Transactions!$D$2:$D$3001,Transactions!$E$2:$E$3001,$B37,Transactions!$J$2:$J$3001,D$4)</f>
        <v>-0</v>
      </c>
      <c r="E37" s="12" t="n">
        <f aca="false">-1*SUMIFS(Transactions!$D$2:$D$3001,Transactions!$E$2:$E$3001,$B37,Transactions!$J$2:$J$3001,E$4)</f>
        <v>-0</v>
      </c>
      <c r="F37" s="12" t="n">
        <f aca="false">-1*SUMIFS(Transactions!$D$2:$D$3001,Transactions!$E$2:$E$3001,$B37,Transactions!$J$2:$J$3001,F$4)</f>
        <v>-0</v>
      </c>
      <c r="G37" s="12" t="n">
        <f aca="false">-1*SUMIFS(Transactions!$D$2:$D$3001,Transactions!$E$2:$E$3001,$B37,Transactions!$J$2:$J$3001,G$4)</f>
        <v>-0</v>
      </c>
      <c r="H37" s="12" t="n">
        <f aca="false">-1*SUMIFS(Transactions!$D$2:$D$3001,Transactions!$E$2:$E$3001,$B37,Transactions!$J$2:$J$3001,H$4)</f>
        <v>-0</v>
      </c>
      <c r="I37" s="12" t="n">
        <f aca="false">-1*SUMIFS(Transactions!$D$2:$D$3001,Transactions!$E$2:$E$3001,$B37,Transactions!$J$2:$J$3001,I$4)</f>
        <v>-0</v>
      </c>
      <c r="J37" s="12" t="n">
        <f aca="false">-1*SUMIFS(Transactions!$D$2:$D$3001,Transactions!$E$2:$E$3001,$B37,Transactions!$J$2:$J$3001,J$4)</f>
        <v>-0</v>
      </c>
      <c r="K37" s="12" t="n">
        <f aca="false">-1*SUMIFS(Transactions!$D$2:$D$3001,Transactions!$E$2:$E$3001,$B37,Transactions!$J$2:$J$3001,K$4)</f>
        <v>-0</v>
      </c>
      <c r="L37" s="12" t="n">
        <f aca="false">-1*SUMIFS(Transactions!$D$2:$D$3001,Transactions!$E$2:$E$3001,$B37,Transactions!$J$2:$J$3001,L$4)</f>
        <v>-0</v>
      </c>
      <c r="M37" s="12" t="n">
        <f aca="false">-1*SUMIFS(Transactions!$D$2:$D$3001,Transactions!$E$2:$E$3001,$B37,Transactions!$J$2:$J$3001,M$4)</f>
        <v>-0</v>
      </c>
      <c r="N37" s="12" t="n">
        <f aca="false">-1*SUMIFS(Transactions!$D$2:$D$3001,Transactions!$E$2:$E$3001,$B37,Transactions!$J$2:$J$3001,N$4)</f>
        <v>-0</v>
      </c>
      <c r="O37" s="12" t="n">
        <f aca="false">-1*SUMIFS(Transactions!$D$2:$D$3001,Transactions!$E$2:$E$3001,$B37,Transactions!$J$2:$J$3001,O$4)</f>
        <v>-0</v>
      </c>
      <c r="P37" s="12" t="n">
        <f aca="false">SUM(D37:O37)</f>
        <v>0</v>
      </c>
      <c r="Q37" s="12" t="n">
        <f aca="false">N(C37)*Settings!$B$3</f>
        <v>0</v>
      </c>
      <c r="R37" s="12" t="n">
        <f aca="false">P37-Q37</f>
        <v>0</v>
      </c>
      <c r="S37" s="13" t="str">
        <f aca="false">IF(Q37=0,"",P37/Q37)</f>
        <v/>
      </c>
    </row>
    <row r="38" customFormat="false" ht="15" hidden="false" customHeight="false" outlineLevel="0" collapsed="false">
      <c r="A38" s="27" t="s">
        <v>64</v>
      </c>
      <c r="B38" s="28" t="str">
        <f aca="false">Categories!B33</f>
        <v>Life Insurance</v>
      </c>
      <c r="C38" s="29" t="n">
        <f aca="false">Categories!C33</f>
        <v>0</v>
      </c>
      <c r="D38" s="12" t="n">
        <f aca="false">-1*SUMIFS(Transactions!$D$2:$D$3001,Transactions!$E$2:$E$3001,$B38,Transactions!$J$2:$J$3001,D$4)</f>
        <v>-0</v>
      </c>
      <c r="E38" s="12" t="n">
        <f aca="false">-1*SUMIFS(Transactions!$D$2:$D$3001,Transactions!$E$2:$E$3001,$B38,Transactions!$J$2:$J$3001,E$4)</f>
        <v>-0</v>
      </c>
      <c r="F38" s="12" t="n">
        <f aca="false">-1*SUMIFS(Transactions!$D$2:$D$3001,Transactions!$E$2:$E$3001,$B38,Transactions!$J$2:$J$3001,F$4)</f>
        <v>-0</v>
      </c>
      <c r="G38" s="12" t="n">
        <f aca="false">-1*SUMIFS(Transactions!$D$2:$D$3001,Transactions!$E$2:$E$3001,$B38,Transactions!$J$2:$J$3001,G$4)</f>
        <v>-0</v>
      </c>
      <c r="H38" s="12" t="n">
        <f aca="false">-1*SUMIFS(Transactions!$D$2:$D$3001,Transactions!$E$2:$E$3001,$B38,Transactions!$J$2:$J$3001,H$4)</f>
        <v>-0</v>
      </c>
      <c r="I38" s="12" t="n">
        <f aca="false">-1*SUMIFS(Transactions!$D$2:$D$3001,Transactions!$E$2:$E$3001,$B38,Transactions!$J$2:$J$3001,I$4)</f>
        <v>-0</v>
      </c>
      <c r="J38" s="12" t="n">
        <f aca="false">-1*SUMIFS(Transactions!$D$2:$D$3001,Transactions!$E$2:$E$3001,$B38,Transactions!$J$2:$J$3001,J$4)</f>
        <v>-0</v>
      </c>
      <c r="K38" s="12" t="n">
        <f aca="false">-1*SUMIFS(Transactions!$D$2:$D$3001,Transactions!$E$2:$E$3001,$B38,Transactions!$J$2:$J$3001,K$4)</f>
        <v>-0</v>
      </c>
      <c r="L38" s="12" t="n">
        <f aca="false">-1*SUMIFS(Transactions!$D$2:$D$3001,Transactions!$E$2:$E$3001,$B38,Transactions!$J$2:$J$3001,L$4)</f>
        <v>-0</v>
      </c>
      <c r="M38" s="12" t="n">
        <f aca="false">-1*SUMIFS(Transactions!$D$2:$D$3001,Transactions!$E$2:$E$3001,$B38,Transactions!$J$2:$J$3001,M$4)</f>
        <v>-0</v>
      </c>
      <c r="N38" s="12" t="n">
        <f aca="false">-1*SUMIFS(Transactions!$D$2:$D$3001,Transactions!$E$2:$E$3001,$B38,Transactions!$J$2:$J$3001,N$4)</f>
        <v>-0</v>
      </c>
      <c r="O38" s="12" t="n">
        <f aca="false">-1*SUMIFS(Transactions!$D$2:$D$3001,Transactions!$E$2:$E$3001,$B38,Transactions!$J$2:$J$3001,O$4)</f>
        <v>-0</v>
      </c>
      <c r="P38" s="12" t="n">
        <f aca="false">SUM(D38:O38)</f>
        <v>0</v>
      </c>
      <c r="Q38" s="12" t="n">
        <f aca="false">N(C38)*Settings!$B$3</f>
        <v>0</v>
      </c>
      <c r="R38" s="12" t="n">
        <f aca="false">P38-Q38</f>
        <v>0</v>
      </c>
      <c r="S38" s="13" t="str">
        <f aca="false">IF(Q38=0,"",P38/Q38)</f>
        <v/>
      </c>
    </row>
    <row r="39" customFormat="false" ht="15" hidden="false" customHeight="false" outlineLevel="0" collapsed="false">
      <c r="A39" s="27" t="s">
        <v>64</v>
      </c>
      <c r="B39" s="28" t="str">
        <f aca="false">Categories!B34</f>
        <v>Loan Payment - Other</v>
      </c>
      <c r="C39" s="29" t="n">
        <f aca="false">Categories!C34</f>
        <v>0</v>
      </c>
      <c r="D39" s="12" t="n">
        <f aca="false">-1*SUMIFS(Transactions!$D$2:$D$3001,Transactions!$E$2:$E$3001,$B39,Transactions!$J$2:$J$3001,D$4)</f>
        <v>-0</v>
      </c>
      <c r="E39" s="12" t="n">
        <f aca="false">-1*SUMIFS(Transactions!$D$2:$D$3001,Transactions!$E$2:$E$3001,$B39,Transactions!$J$2:$J$3001,E$4)</f>
        <v>-0</v>
      </c>
      <c r="F39" s="12" t="n">
        <f aca="false">-1*SUMIFS(Transactions!$D$2:$D$3001,Transactions!$E$2:$E$3001,$B39,Transactions!$J$2:$J$3001,F$4)</f>
        <v>-0</v>
      </c>
      <c r="G39" s="12" t="n">
        <f aca="false">-1*SUMIFS(Transactions!$D$2:$D$3001,Transactions!$E$2:$E$3001,$B39,Transactions!$J$2:$J$3001,G$4)</f>
        <v>-0</v>
      </c>
      <c r="H39" s="12" t="n">
        <f aca="false">-1*SUMIFS(Transactions!$D$2:$D$3001,Transactions!$E$2:$E$3001,$B39,Transactions!$J$2:$J$3001,H$4)</f>
        <v>-0</v>
      </c>
      <c r="I39" s="12" t="n">
        <f aca="false">-1*SUMIFS(Transactions!$D$2:$D$3001,Transactions!$E$2:$E$3001,$B39,Transactions!$J$2:$J$3001,I$4)</f>
        <v>-0</v>
      </c>
      <c r="J39" s="12" t="n">
        <f aca="false">-1*SUMIFS(Transactions!$D$2:$D$3001,Transactions!$E$2:$E$3001,$B39,Transactions!$J$2:$J$3001,J$4)</f>
        <v>-0</v>
      </c>
      <c r="K39" s="12" t="n">
        <f aca="false">-1*SUMIFS(Transactions!$D$2:$D$3001,Transactions!$E$2:$E$3001,$B39,Transactions!$J$2:$J$3001,K$4)</f>
        <v>-0</v>
      </c>
      <c r="L39" s="12" t="n">
        <f aca="false">-1*SUMIFS(Transactions!$D$2:$D$3001,Transactions!$E$2:$E$3001,$B39,Transactions!$J$2:$J$3001,L$4)</f>
        <v>-0</v>
      </c>
      <c r="M39" s="12" t="n">
        <f aca="false">-1*SUMIFS(Transactions!$D$2:$D$3001,Transactions!$E$2:$E$3001,$B39,Transactions!$J$2:$J$3001,M$4)</f>
        <v>-0</v>
      </c>
      <c r="N39" s="12" t="n">
        <f aca="false">-1*SUMIFS(Transactions!$D$2:$D$3001,Transactions!$E$2:$E$3001,$B39,Transactions!$J$2:$J$3001,N$4)</f>
        <v>-0</v>
      </c>
      <c r="O39" s="12" t="n">
        <f aca="false">-1*SUMIFS(Transactions!$D$2:$D$3001,Transactions!$E$2:$E$3001,$B39,Transactions!$J$2:$J$3001,O$4)</f>
        <v>-0</v>
      </c>
      <c r="P39" s="12" t="n">
        <f aca="false">SUM(D39:O39)</f>
        <v>0</v>
      </c>
      <c r="Q39" s="12" t="n">
        <f aca="false">N(C39)*Settings!$B$3</f>
        <v>0</v>
      </c>
      <c r="R39" s="12" t="n">
        <f aca="false">P39-Q39</f>
        <v>0</v>
      </c>
      <c r="S39" s="13" t="str">
        <f aca="false">IF(Q39=0,"",P39/Q39)</f>
        <v/>
      </c>
    </row>
    <row r="40" customFormat="false" ht="15" hidden="false" customHeight="false" outlineLevel="0" collapsed="false">
      <c r="A40" s="27" t="s">
        <v>64</v>
      </c>
      <c r="B40" s="28" t="str">
        <f aca="false">Categories!B35</f>
        <v>Untracked Card Payment</v>
      </c>
      <c r="C40" s="29" t="n">
        <f aca="false">Categories!C35</f>
        <v>0</v>
      </c>
      <c r="D40" s="12" t="n">
        <f aca="false">-1*SUMIFS(Transactions!$D$2:$D$3001,Transactions!$E$2:$E$3001,$B40,Transactions!$J$2:$J$3001,D$4)</f>
        <v>-0</v>
      </c>
      <c r="E40" s="12" t="n">
        <f aca="false">-1*SUMIFS(Transactions!$D$2:$D$3001,Transactions!$E$2:$E$3001,$B40,Transactions!$J$2:$J$3001,E$4)</f>
        <v>-0</v>
      </c>
      <c r="F40" s="12" t="n">
        <f aca="false">-1*SUMIFS(Transactions!$D$2:$D$3001,Transactions!$E$2:$E$3001,$B40,Transactions!$J$2:$J$3001,F$4)</f>
        <v>-0</v>
      </c>
      <c r="G40" s="12" t="n">
        <f aca="false">-1*SUMIFS(Transactions!$D$2:$D$3001,Transactions!$E$2:$E$3001,$B40,Transactions!$J$2:$J$3001,G$4)</f>
        <v>-0</v>
      </c>
      <c r="H40" s="12" t="n">
        <f aca="false">-1*SUMIFS(Transactions!$D$2:$D$3001,Transactions!$E$2:$E$3001,$B40,Transactions!$J$2:$J$3001,H$4)</f>
        <v>-0</v>
      </c>
      <c r="I40" s="12" t="n">
        <f aca="false">-1*SUMIFS(Transactions!$D$2:$D$3001,Transactions!$E$2:$E$3001,$B40,Transactions!$J$2:$J$3001,I$4)</f>
        <v>-0</v>
      </c>
      <c r="J40" s="12" t="n">
        <f aca="false">-1*SUMIFS(Transactions!$D$2:$D$3001,Transactions!$E$2:$E$3001,$B40,Transactions!$J$2:$J$3001,J$4)</f>
        <v>-0</v>
      </c>
      <c r="K40" s="12" t="n">
        <f aca="false">-1*SUMIFS(Transactions!$D$2:$D$3001,Transactions!$E$2:$E$3001,$B40,Transactions!$J$2:$J$3001,K$4)</f>
        <v>-0</v>
      </c>
      <c r="L40" s="12" t="n">
        <f aca="false">-1*SUMIFS(Transactions!$D$2:$D$3001,Transactions!$E$2:$E$3001,$B40,Transactions!$J$2:$J$3001,L$4)</f>
        <v>-0</v>
      </c>
      <c r="M40" s="12" t="n">
        <f aca="false">-1*SUMIFS(Transactions!$D$2:$D$3001,Transactions!$E$2:$E$3001,$B40,Transactions!$J$2:$J$3001,M$4)</f>
        <v>-0</v>
      </c>
      <c r="N40" s="12" t="n">
        <f aca="false">-1*SUMIFS(Transactions!$D$2:$D$3001,Transactions!$E$2:$E$3001,$B40,Transactions!$J$2:$J$3001,N$4)</f>
        <v>-0</v>
      </c>
      <c r="O40" s="12" t="n">
        <f aca="false">-1*SUMIFS(Transactions!$D$2:$D$3001,Transactions!$E$2:$E$3001,$B40,Transactions!$J$2:$J$3001,O$4)</f>
        <v>-0</v>
      </c>
      <c r="P40" s="12" t="n">
        <f aca="false">SUM(D40:O40)</f>
        <v>0</v>
      </c>
      <c r="Q40" s="12" t="n">
        <f aca="false">N(C40)*Settings!$B$3</f>
        <v>0</v>
      </c>
      <c r="R40" s="12" t="n">
        <f aca="false">P40-Q40</f>
        <v>0</v>
      </c>
      <c r="S40" s="13" t="str">
        <f aca="false">IF(Q40=0,"",P40/Q40)</f>
        <v/>
      </c>
    </row>
    <row r="41" customFormat="false" ht="15" hidden="false" customHeight="false" outlineLevel="0" collapsed="false">
      <c r="A41" s="27" t="s">
        <v>64</v>
      </c>
      <c r="B41" s="28" t="str">
        <f aca="false">Categories!B36</f>
        <v>Rental - Mortgage Payment</v>
      </c>
      <c r="C41" s="29" t="n">
        <f aca="false">Categories!C36</f>
        <v>0</v>
      </c>
      <c r="D41" s="12" t="n">
        <f aca="false">-1*SUMIFS(Transactions!$D$2:$D$3001,Transactions!$E$2:$E$3001,$B41,Transactions!$J$2:$J$3001,D$4)</f>
        <v>-0</v>
      </c>
      <c r="E41" s="12" t="n">
        <f aca="false">-1*SUMIFS(Transactions!$D$2:$D$3001,Transactions!$E$2:$E$3001,$B41,Transactions!$J$2:$J$3001,E$4)</f>
        <v>-0</v>
      </c>
      <c r="F41" s="12" t="n">
        <f aca="false">-1*SUMIFS(Transactions!$D$2:$D$3001,Transactions!$E$2:$E$3001,$B41,Transactions!$J$2:$J$3001,F$4)</f>
        <v>-0</v>
      </c>
      <c r="G41" s="12" t="n">
        <f aca="false">-1*SUMIFS(Transactions!$D$2:$D$3001,Transactions!$E$2:$E$3001,$B41,Transactions!$J$2:$J$3001,G$4)</f>
        <v>-0</v>
      </c>
      <c r="H41" s="12" t="n">
        <f aca="false">-1*SUMIFS(Transactions!$D$2:$D$3001,Transactions!$E$2:$E$3001,$B41,Transactions!$J$2:$J$3001,H$4)</f>
        <v>-0</v>
      </c>
      <c r="I41" s="12" t="n">
        <f aca="false">-1*SUMIFS(Transactions!$D$2:$D$3001,Transactions!$E$2:$E$3001,$B41,Transactions!$J$2:$J$3001,I$4)</f>
        <v>-0</v>
      </c>
      <c r="J41" s="12" t="n">
        <f aca="false">-1*SUMIFS(Transactions!$D$2:$D$3001,Transactions!$E$2:$E$3001,$B41,Transactions!$J$2:$J$3001,J$4)</f>
        <v>-0</v>
      </c>
      <c r="K41" s="12" t="n">
        <f aca="false">-1*SUMIFS(Transactions!$D$2:$D$3001,Transactions!$E$2:$E$3001,$B41,Transactions!$J$2:$J$3001,K$4)</f>
        <v>-0</v>
      </c>
      <c r="L41" s="12" t="n">
        <f aca="false">-1*SUMIFS(Transactions!$D$2:$D$3001,Transactions!$E$2:$E$3001,$B41,Transactions!$J$2:$J$3001,L$4)</f>
        <v>-0</v>
      </c>
      <c r="M41" s="12" t="n">
        <f aca="false">-1*SUMIFS(Transactions!$D$2:$D$3001,Transactions!$E$2:$E$3001,$B41,Transactions!$J$2:$J$3001,M$4)</f>
        <v>-0</v>
      </c>
      <c r="N41" s="12" t="n">
        <f aca="false">-1*SUMIFS(Transactions!$D$2:$D$3001,Transactions!$E$2:$E$3001,$B41,Transactions!$J$2:$J$3001,N$4)</f>
        <v>-0</v>
      </c>
      <c r="O41" s="12" t="n">
        <f aca="false">-1*SUMIFS(Transactions!$D$2:$D$3001,Transactions!$E$2:$E$3001,$B41,Transactions!$J$2:$J$3001,O$4)</f>
        <v>-0</v>
      </c>
      <c r="P41" s="12" t="n">
        <f aca="false">SUM(D41:O41)</f>
        <v>0</v>
      </c>
      <c r="Q41" s="12" t="n">
        <f aca="false">N(C41)*Settings!$B$3</f>
        <v>0</v>
      </c>
      <c r="R41" s="12" t="n">
        <f aca="false">P41-Q41</f>
        <v>0</v>
      </c>
      <c r="S41" s="13" t="str">
        <f aca="false">IF(Q41=0,"",P41/Q41)</f>
        <v/>
      </c>
    </row>
    <row r="42" customFormat="false" ht="15" hidden="false" customHeight="false" outlineLevel="0" collapsed="false">
      <c r="A42" s="27" t="s">
        <v>64</v>
      </c>
      <c r="B42" s="28" t="str">
        <f aca="false">Categories!B37</f>
        <v>Rental - Repairs &amp; Maintenance</v>
      </c>
      <c r="C42" s="29" t="n">
        <f aca="false">Categories!C37</f>
        <v>0</v>
      </c>
      <c r="D42" s="12" t="n">
        <f aca="false">-1*SUMIFS(Transactions!$D$2:$D$3001,Transactions!$E$2:$E$3001,$B42,Transactions!$J$2:$J$3001,D$4)</f>
        <v>-0</v>
      </c>
      <c r="E42" s="12" t="n">
        <f aca="false">-1*SUMIFS(Transactions!$D$2:$D$3001,Transactions!$E$2:$E$3001,$B42,Transactions!$J$2:$J$3001,E$4)</f>
        <v>-0</v>
      </c>
      <c r="F42" s="12" t="n">
        <f aca="false">-1*SUMIFS(Transactions!$D$2:$D$3001,Transactions!$E$2:$E$3001,$B42,Transactions!$J$2:$J$3001,F$4)</f>
        <v>-0</v>
      </c>
      <c r="G42" s="12" t="n">
        <f aca="false">-1*SUMIFS(Transactions!$D$2:$D$3001,Transactions!$E$2:$E$3001,$B42,Transactions!$J$2:$J$3001,G$4)</f>
        <v>-0</v>
      </c>
      <c r="H42" s="12" t="n">
        <f aca="false">-1*SUMIFS(Transactions!$D$2:$D$3001,Transactions!$E$2:$E$3001,$B42,Transactions!$J$2:$J$3001,H$4)</f>
        <v>-0</v>
      </c>
      <c r="I42" s="12" t="n">
        <f aca="false">-1*SUMIFS(Transactions!$D$2:$D$3001,Transactions!$E$2:$E$3001,$B42,Transactions!$J$2:$J$3001,I$4)</f>
        <v>-0</v>
      </c>
      <c r="J42" s="12" t="n">
        <f aca="false">-1*SUMIFS(Transactions!$D$2:$D$3001,Transactions!$E$2:$E$3001,$B42,Transactions!$J$2:$J$3001,J$4)</f>
        <v>-0</v>
      </c>
      <c r="K42" s="12" t="n">
        <f aca="false">-1*SUMIFS(Transactions!$D$2:$D$3001,Transactions!$E$2:$E$3001,$B42,Transactions!$J$2:$J$3001,K$4)</f>
        <v>-0</v>
      </c>
      <c r="L42" s="12" t="n">
        <f aca="false">-1*SUMIFS(Transactions!$D$2:$D$3001,Transactions!$E$2:$E$3001,$B42,Transactions!$J$2:$J$3001,L$4)</f>
        <v>-0</v>
      </c>
      <c r="M42" s="12" t="n">
        <f aca="false">-1*SUMIFS(Transactions!$D$2:$D$3001,Transactions!$E$2:$E$3001,$B42,Transactions!$J$2:$J$3001,M$4)</f>
        <v>-0</v>
      </c>
      <c r="N42" s="12" t="n">
        <f aca="false">-1*SUMIFS(Transactions!$D$2:$D$3001,Transactions!$E$2:$E$3001,$B42,Transactions!$J$2:$J$3001,N$4)</f>
        <v>-0</v>
      </c>
      <c r="O42" s="12" t="n">
        <f aca="false">-1*SUMIFS(Transactions!$D$2:$D$3001,Transactions!$E$2:$E$3001,$B42,Transactions!$J$2:$J$3001,O$4)</f>
        <v>-0</v>
      </c>
      <c r="P42" s="12" t="n">
        <f aca="false">SUM(D42:O42)</f>
        <v>0</v>
      </c>
      <c r="Q42" s="12" t="n">
        <f aca="false">N(C42)*Settings!$B$3</f>
        <v>0</v>
      </c>
      <c r="R42" s="12" t="n">
        <f aca="false">P42-Q42</f>
        <v>0</v>
      </c>
      <c r="S42" s="13" t="str">
        <f aca="false">IF(Q42=0,"",P42/Q42)</f>
        <v/>
      </c>
    </row>
    <row r="43" customFormat="false" ht="15" hidden="false" customHeight="false" outlineLevel="0" collapsed="false">
      <c r="A43" s="27" t="s">
        <v>64</v>
      </c>
      <c r="B43" s="28" t="str">
        <f aca="false">Categories!B38</f>
        <v>Rental - Insurance &amp; Property Tax</v>
      </c>
      <c r="C43" s="29" t="n">
        <f aca="false">Categories!C38</f>
        <v>0</v>
      </c>
      <c r="D43" s="12" t="n">
        <f aca="false">-1*SUMIFS(Transactions!$D$2:$D$3001,Transactions!$E$2:$E$3001,$B43,Transactions!$J$2:$J$3001,D$4)</f>
        <v>-0</v>
      </c>
      <c r="E43" s="12" t="n">
        <f aca="false">-1*SUMIFS(Transactions!$D$2:$D$3001,Transactions!$E$2:$E$3001,$B43,Transactions!$J$2:$J$3001,E$4)</f>
        <v>-0</v>
      </c>
      <c r="F43" s="12" t="n">
        <f aca="false">-1*SUMIFS(Transactions!$D$2:$D$3001,Transactions!$E$2:$E$3001,$B43,Transactions!$J$2:$J$3001,F$4)</f>
        <v>-0</v>
      </c>
      <c r="G43" s="12" t="n">
        <f aca="false">-1*SUMIFS(Transactions!$D$2:$D$3001,Transactions!$E$2:$E$3001,$B43,Transactions!$J$2:$J$3001,G$4)</f>
        <v>-0</v>
      </c>
      <c r="H43" s="12" t="n">
        <f aca="false">-1*SUMIFS(Transactions!$D$2:$D$3001,Transactions!$E$2:$E$3001,$B43,Transactions!$J$2:$J$3001,H$4)</f>
        <v>-0</v>
      </c>
      <c r="I43" s="12" t="n">
        <f aca="false">-1*SUMIFS(Transactions!$D$2:$D$3001,Transactions!$E$2:$E$3001,$B43,Transactions!$J$2:$J$3001,I$4)</f>
        <v>-0</v>
      </c>
      <c r="J43" s="12" t="n">
        <f aca="false">-1*SUMIFS(Transactions!$D$2:$D$3001,Transactions!$E$2:$E$3001,$B43,Transactions!$J$2:$J$3001,J$4)</f>
        <v>-0</v>
      </c>
      <c r="K43" s="12" t="n">
        <f aca="false">-1*SUMIFS(Transactions!$D$2:$D$3001,Transactions!$E$2:$E$3001,$B43,Transactions!$J$2:$J$3001,K$4)</f>
        <v>-0</v>
      </c>
      <c r="L43" s="12" t="n">
        <f aca="false">-1*SUMIFS(Transactions!$D$2:$D$3001,Transactions!$E$2:$E$3001,$B43,Transactions!$J$2:$J$3001,L$4)</f>
        <v>-0</v>
      </c>
      <c r="M43" s="12" t="n">
        <f aca="false">-1*SUMIFS(Transactions!$D$2:$D$3001,Transactions!$E$2:$E$3001,$B43,Transactions!$J$2:$J$3001,M$4)</f>
        <v>-0</v>
      </c>
      <c r="N43" s="12" t="n">
        <f aca="false">-1*SUMIFS(Transactions!$D$2:$D$3001,Transactions!$E$2:$E$3001,$B43,Transactions!$J$2:$J$3001,N$4)</f>
        <v>-0</v>
      </c>
      <c r="O43" s="12" t="n">
        <f aca="false">-1*SUMIFS(Transactions!$D$2:$D$3001,Transactions!$E$2:$E$3001,$B43,Transactions!$J$2:$J$3001,O$4)</f>
        <v>-0</v>
      </c>
      <c r="P43" s="12" t="n">
        <f aca="false">SUM(D43:O43)</f>
        <v>0</v>
      </c>
      <c r="Q43" s="12" t="n">
        <f aca="false">N(C43)*Settings!$B$3</f>
        <v>0</v>
      </c>
      <c r="R43" s="12" t="n">
        <f aca="false">P43-Q43</f>
        <v>0</v>
      </c>
      <c r="S43" s="13" t="str">
        <f aca="false">IF(Q43=0,"",P43/Q43)</f>
        <v/>
      </c>
    </row>
    <row r="44" customFormat="false" ht="15" hidden="false" customHeight="false" outlineLevel="0" collapsed="false">
      <c r="A44" s="27" t="s">
        <v>64</v>
      </c>
      <c r="B44" s="28" t="str">
        <f aca="false">Categories!B39</f>
        <v>Rental - HOA, Utilities &amp; Other</v>
      </c>
      <c r="C44" s="29" t="n">
        <f aca="false">Categories!C39</f>
        <v>0</v>
      </c>
      <c r="D44" s="12" t="n">
        <f aca="false">-1*SUMIFS(Transactions!$D$2:$D$3001,Transactions!$E$2:$E$3001,$B44,Transactions!$J$2:$J$3001,D$4)</f>
        <v>-0</v>
      </c>
      <c r="E44" s="12" t="n">
        <f aca="false">-1*SUMIFS(Transactions!$D$2:$D$3001,Transactions!$E$2:$E$3001,$B44,Transactions!$J$2:$J$3001,E$4)</f>
        <v>-0</v>
      </c>
      <c r="F44" s="12" t="n">
        <f aca="false">-1*SUMIFS(Transactions!$D$2:$D$3001,Transactions!$E$2:$E$3001,$B44,Transactions!$J$2:$J$3001,F$4)</f>
        <v>-0</v>
      </c>
      <c r="G44" s="12" t="n">
        <f aca="false">-1*SUMIFS(Transactions!$D$2:$D$3001,Transactions!$E$2:$E$3001,$B44,Transactions!$J$2:$J$3001,G$4)</f>
        <v>-0</v>
      </c>
      <c r="H44" s="12" t="n">
        <f aca="false">-1*SUMIFS(Transactions!$D$2:$D$3001,Transactions!$E$2:$E$3001,$B44,Transactions!$J$2:$J$3001,H$4)</f>
        <v>-0</v>
      </c>
      <c r="I44" s="12" t="n">
        <f aca="false">-1*SUMIFS(Transactions!$D$2:$D$3001,Transactions!$E$2:$E$3001,$B44,Transactions!$J$2:$J$3001,I$4)</f>
        <v>-0</v>
      </c>
      <c r="J44" s="12" t="n">
        <f aca="false">-1*SUMIFS(Transactions!$D$2:$D$3001,Transactions!$E$2:$E$3001,$B44,Transactions!$J$2:$J$3001,J$4)</f>
        <v>-0</v>
      </c>
      <c r="K44" s="12" t="n">
        <f aca="false">-1*SUMIFS(Transactions!$D$2:$D$3001,Transactions!$E$2:$E$3001,$B44,Transactions!$J$2:$J$3001,K$4)</f>
        <v>-0</v>
      </c>
      <c r="L44" s="12" t="n">
        <f aca="false">-1*SUMIFS(Transactions!$D$2:$D$3001,Transactions!$E$2:$E$3001,$B44,Transactions!$J$2:$J$3001,L$4)</f>
        <v>-0</v>
      </c>
      <c r="M44" s="12" t="n">
        <f aca="false">-1*SUMIFS(Transactions!$D$2:$D$3001,Transactions!$E$2:$E$3001,$B44,Transactions!$J$2:$J$3001,M$4)</f>
        <v>-0</v>
      </c>
      <c r="N44" s="12" t="n">
        <f aca="false">-1*SUMIFS(Transactions!$D$2:$D$3001,Transactions!$E$2:$E$3001,$B44,Transactions!$J$2:$J$3001,N$4)</f>
        <v>-0</v>
      </c>
      <c r="O44" s="12" t="n">
        <f aca="false">-1*SUMIFS(Transactions!$D$2:$D$3001,Transactions!$E$2:$E$3001,$B44,Transactions!$J$2:$J$3001,O$4)</f>
        <v>-0</v>
      </c>
      <c r="P44" s="12" t="n">
        <f aca="false">SUM(D44:O44)</f>
        <v>0</v>
      </c>
      <c r="Q44" s="12" t="n">
        <f aca="false">N(C44)*Settings!$B$3</f>
        <v>0</v>
      </c>
      <c r="R44" s="12" t="n">
        <f aca="false">P44-Q44</f>
        <v>0</v>
      </c>
      <c r="S44" s="13" t="str">
        <f aca="false">IF(Q44=0,"",P44/Q44)</f>
        <v/>
      </c>
    </row>
    <row r="45" customFormat="false" ht="15" hidden="false" customHeight="false" outlineLevel="0" collapsed="false">
      <c r="A45" s="27" t="s">
        <v>64</v>
      </c>
      <c r="B45" s="28" t="str">
        <f aca="false">Categories!B40</f>
        <v>Rental - Management &amp; Leasing</v>
      </c>
      <c r="C45" s="29" t="n">
        <f aca="false">Categories!C40</f>
        <v>0</v>
      </c>
      <c r="D45" s="12" t="n">
        <f aca="false">-1*SUMIFS(Transactions!$D$2:$D$3001,Transactions!$E$2:$E$3001,$B45,Transactions!$J$2:$J$3001,D$4)</f>
        <v>-0</v>
      </c>
      <c r="E45" s="12" t="n">
        <f aca="false">-1*SUMIFS(Transactions!$D$2:$D$3001,Transactions!$E$2:$E$3001,$B45,Transactions!$J$2:$J$3001,E$4)</f>
        <v>-0</v>
      </c>
      <c r="F45" s="12" t="n">
        <f aca="false">-1*SUMIFS(Transactions!$D$2:$D$3001,Transactions!$E$2:$E$3001,$B45,Transactions!$J$2:$J$3001,F$4)</f>
        <v>-0</v>
      </c>
      <c r="G45" s="12" t="n">
        <f aca="false">-1*SUMIFS(Transactions!$D$2:$D$3001,Transactions!$E$2:$E$3001,$B45,Transactions!$J$2:$J$3001,G$4)</f>
        <v>-0</v>
      </c>
      <c r="H45" s="12" t="n">
        <f aca="false">-1*SUMIFS(Transactions!$D$2:$D$3001,Transactions!$E$2:$E$3001,$B45,Transactions!$J$2:$J$3001,H$4)</f>
        <v>-0</v>
      </c>
      <c r="I45" s="12" t="n">
        <f aca="false">-1*SUMIFS(Transactions!$D$2:$D$3001,Transactions!$E$2:$E$3001,$B45,Transactions!$J$2:$J$3001,I$4)</f>
        <v>-0</v>
      </c>
      <c r="J45" s="12" t="n">
        <f aca="false">-1*SUMIFS(Transactions!$D$2:$D$3001,Transactions!$E$2:$E$3001,$B45,Transactions!$J$2:$J$3001,J$4)</f>
        <v>-0</v>
      </c>
      <c r="K45" s="12" t="n">
        <f aca="false">-1*SUMIFS(Transactions!$D$2:$D$3001,Transactions!$E$2:$E$3001,$B45,Transactions!$J$2:$J$3001,K$4)</f>
        <v>-0</v>
      </c>
      <c r="L45" s="12" t="n">
        <f aca="false">-1*SUMIFS(Transactions!$D$2:$D$3001,Transactions!$E$2:$E$3001,$B45,Transactions!$J$2:$J$3001,L$4)</f>
        <v>-0</v>
      </c>
      <c r="M45" s="12" t="n">
        <f aca="false">-1*SUMIFS(Transactions!$D$2:$D$3001,Transactions!$E$2:$E$3001,$B45,Transactions!$J$2:$J$3001,M$4)</f>
        <v>-0</v>
      </c>
      <c r="N45" s="12" t="n">
        <f aca="false">-1*SUMIFS(Transactions!$D$2:$D$3001,Transactions!$E$2:$E$3001,$B45,Transactions!$J$2:$J$3001,N$4)</f>
        <v>-0</v>
      </c>
      <c r="O45" s="12" t="n">
        <f aca="false">-1*SUMIFS(Transactions!$D$2:$D$3001,Transactions!$E$2:$E$3001,$B45,Transactions!$J$2:$J$3001,O$4)</f>
        <v>-0</v>
      </c>
      <c r="P45" s="12" t="n">
        <f aca="false">SUM(D45:O45)</f>
        <v>0</v>
      </c>
      <c r="Q45" s="12" t="n">
        <f aca="false">N(C45)*Settings!$B$3</f>
        <v>0</v>
      </c>
      <c r="R45" s="12" t="n">
        <f aca="false">P45-Q45</f>
        <v>0</v>
      </c>
      <c r="S45" s="13" t="str">
        <f aca="false">IF(Q45=0,"",P45/Q45)</f>
        <v/>
      </c>
    </row>
    <row r="46" customFormat="false" ht="15" hidden="false" customHeight="false" outlineLevel="0" collapsed="false">
      <c r="A46" s="27" t="s">
        <v>64</v>
      </c>
      <c r="B46" s="28" t="str">
        <f aca="false">Categories!B41</f>
        <v>One-time &amp; Other</v>
      </c>
      <c r="C46" s="29" t="n">
        <f aca="false">Categories!C41</f>
        <v>0</v>
      </c>
      <c r="D46" s="12" t="n">
        <f aca="false">-1*SUMIFS(Transactions!$D$2:$D$3001,Transactions!$E$2:$E$3001,$B46,Transactions!$J$2:$J$3001,D$4)</f>
        <v>-0</v>
      </c>
      <c r="E46" s="12" t="n">
        <f aca="false">-1*SUMIFS(Transactions!$D$2:$D$3001,Transactions!$E$2:$E$3001,$B46,Transactions!$J$2:$J$3001,E$4)</f>
        <v>-0</v>
      </c>
      <c r="F46" s="12" t="n">
        <f aca="false">-1*SUMIFS(Transactions!$D$2:$D$3001,Transactions!$E$2:$E$3001,$B46,Transactions!$J$2:$J$3001,F$4)</f>
        <v>-0</v>
      </c>
      <c r="G46" s="12" t="n">
        <f aca="false">-1*SUMIFS(Transactions!$D$2:$D$3001,Transactions!$E$2:$E$3001,$B46,Transactions!$J$2:$J$3001,G$4)</f>
        <v>-0</v>
      </c>
      <c r="H46" s="12" t="n">
        <f aca="false">-1*SUMIFS(Transactions!$D$2:$D$3001,Transactions!$E$2:$E$3001,$B46,Transactions!$J$2:$J$3001,H$4)</f>
        <v>-0</v>
      </c>
      <c r="I46" s="12" t="n">
        <f aca="false">-1*SUMIFS(Transactions!$D$2:$D$3001,Transactions!$E$2:$E$3001,$B46,Transactions!$J$2:$J$3001,I$4)</f>
        <v>-0</v>
      </c>
      <c r="J46" s="12" t="n">
        <f aca="false">-1*SUMIFS(Transactions!$D$2:$D$3001,Transactions!$E$2:$E$3001,$B46,Transactions!$J$2:$J$3001,J$4)</f>
        <v>-0</v>
      </c>
      <c r="K46" s="12" t="n">
        <f aca="false">-1*SUMIFS(Transactions!$D$2:$D$3001,Transactions!$E$2:$E$3001,$B46,Transactions!$J$2:$J$3001,K$4)</f>
        <v>-0</v>
      </c>
      <c r="L46" s="12" t="n">
        <f aca="false">-1*SUMIFS(Transactions!$D$2:$D$3001,Transactions!$E$2:$E$3001,$B46,Transactions!$J$2:$J$3001,L$4)</f>
        <v>-0</v>
      </c>
      <c r="M46" s="12" t="n">
        <f aca="false">-1*SUMIFS(Transactions!$D$2:$D$3001,Transactions!$E$2:$E$3001,$B46,Transactions!$J$2:$J$3001,M$4)</f>
        <v>-0</v>
      </c>
      <c r="N46" s="12" t="n">
        <f aca="false">-1*SUMIFS(Transactions!$D$2:$D$3001,Transactions!$E$2:$E$3001,$B46,Transactions!$J$2:$J$3001,N$4)</f>
        <v>-0</v>
      </c>
      <c r="O46" s="12" t="n">
        <f aca="false">-1*SUMIFS(Transactions!$D$2:$D$3001,Transactions!$E$2:$E$3001,$B46,Transactions!$J$2:$J$3001,O$4)</f>
        <v>-0</v>
      </c>
      <c r="P46" s="12" t="n">
        <f aca="false">SUM(D46:O46)</f>
        <v>0</v>
      </c>
      <c r="Q46" s="12" t="n">
        <f aca="false">N(C46)*Settings!$B$3</f>
        <v>0</v>
      </c>
      <c r="R46" s="12" t="n">
        <f aca="false">P46-Q46</f>
        <v>0</v>
      </c>
      <c r="S46" s="13" t="str">
        <f aca="false">IF(Q46=0,"",P46/Q46)</f>
        <v/>
      </c>
    </row>
    <row r="47" customFormat="false" ht="15" hidden="false" customHeight="false" outlineLevel="0" collapsed="false">
      <c r="A47" s="30"/>
      <c r="B47" s="15" t="s">
        <v>65</v>
      </c>
      <c r="C47" s="16" t="n">
        <f aca="false">SUM(C13:C46)</f>
        <v>0</v>
      </c>
      <c r="D47" s="16" t="n">
        <f aca="false">SUM(D13:D46)</f>
        <v>0</v>
      </c>
      <c r="E47" s="16" t="n">
        <f aca="false">SUM(E13:E46)</f>
        <v>0</v>
      </c>
      <c r="F47" s="16" t="n">
        <f aca="false">SUM(F13:F46)</f>
        <v>0</v>
      </c>
      <c r="G47" s="16" t="n">
        <f aca="false">SUM(G13:G46)</f>
        <v>0</v>
      </c>
      <c r="H47" s="16" t="n">
        <f aca="false">SUM(H13:H46)</f>
        <v>0</v>
      </c>
      <c r="I47" s="16" t="n">
        <f aca="false">SUM(I13:I46)</f>
        <v>0</v>
      </c>
      <c r="J47" s="16" t="n">
        <f aca="false">SUM(J13:J46)</f>
        <v>0</v>
      </c>
      <c r="K47" s="16" t="n">
        <f aca="false">SUM(K13:K46)</f>
        <v>0</v>
      </c>
      <c r="L47" s="16" t="n">
        <f aca="false">SUM(L13:L46)</f>
        <v>0</v>
      </c>
      <c r="M47" s="16" t="n">
        <f aca="false">SUM(M13:M46)</f>
        <v>0</v>
      </c>
      <c r="N47" s="16" t="n">
        <f aca="false">SUM(N13:N46)</f>
        <v>0</v>
      </c>
      <c r="O47" s="16" t="n">
        <f aca="false">SUM(O13:O46)</f>
        <v>0</v>
      </c>
      <c r="P47" s="16" t="n">
        <f aca="false">SUM(P13:P46)</f>
        <v>0</v>
      </c>
      <c r="Q47" s="16" t="n">
        <f aca="false">SUM(Q13:Q46)</f>
        <v>0</v>
      </c>
      <c r="R47" s="16" t="n">
        <f aca="false">SUM(R13:R46)</f>
        <v>0</v>
      </c>
      <c r="S47" s="17" t="str">
        <f aca="false">IF(Q47=0,"",P47/Q47)</f>
        <v/>
      </c>
    </row>
    <row r="49" customFormat="false" ht="15" hidden="false" customHeight="false" outlineLevel="0" collapsed="false">
      <c r="A49" s="27" t="s">
        <v>66</v>
      </c>
      <c r="B49" s="28" t="str">
        <f aca="false">Categories!B42</f>
        <v>Brokerage Deposit / Withdrawal</v>
      </c>
      <c r="C49" s="29" t="n">
        <f aca="false">Categories!C42</f>
        <v>0</v>
      </c>
      <c r="D49" s="12" t="n">
        <f aca="false">-1*SUMIFS(Transactions!$D$2:$D$3001,Transactions!$E$2:$E$3001,$B49,Transactions!$J$2:$J$3001,D$4)</f>
        <v>-0</v>
      </c>
      <c r="E49" s="12" t="n">
        <f aca="false">-1*SUMIFS(Transactions!$D$2:$D$3001,Transactions!$E$2:$E$3001,$B49,Transactions!$J$2:$J$3001,E$4)</f>
        <v>-0</v>
      </c>
      <c r="F49" s="12" t="n">
        <f aca="false">-1*SUMIFS(Transactions!$D$2:$D$3001,Transactions!$E$2:$E$3001,$B49,Transactions!$J$2:$J$3001,F$4)</f>
        <v>-0</v>
      </c>
      <c r="G49" s="12" t="n">
        <f aca="false">-1*SUMIFS(Transactions!$D$2:$D$3001,Transactions!$E$2:$E$3001,$B49,Transactions!$J$2:$J$3001,G$4)</f>
        <v>-0</v>
      </c>
      <c r="H49" s="12" t="n">
        <f aca="false">-1*SUMIFS(Transactions!$D$2:$D$3001,Transactions!$E$2:$E$3001,$B49,Transactions!$J$2:$J$3001,H$4)</f>
        <v>-0</v>
      </c>
      <c r="I49" s="12" t="n">
        <f aca="false">-1*SUMIFS(Transactions!$D$2:$D$3001,Transactions!$E$2:$E$3001,$B49,Transactions!$J$2:$J$3001,I$4)</f>
        <v>-0</v>
      </c>
      <c r="J49" s="12" t="n">
        <f aca="false">-1*SUMIFS(Transactions!$D$2:$D$3001,Transactions!$E$2:$E$3001,$B49,Transactions!$J$2:$J$3001,J$4)</f>
        <v>-0</v>
      </c>
      <c r="K49" s="12" t="n">
        <f aca="false">-1*SUMIFS(Transactions!$D$2:$D$3001,Transactions!$E$2:$E$3001,$B49,Transactions!$J$2:$J$3001,K$4)</f>
        <v>-0</v>
      </c>
      <c r="L49" s="12" t="n">
        <f aca="false">-1*SUMIFS(Transactions!$D$2:$D$3001,Transactions!$E$2:$E$3001,$B49,Transactions!$J$2:$J$3001,L$4)</f>
        <v>-0</v>
      </c>
      <c r="M49" s="12" t="n">
        <f aca="false">-1*SUMIFS(Transactions!$D$2:$D$3001,Transactions!$E$2:$E$3001,$B49,Transactions!$J$2:$J$3001,M$4)</f>
        <v>-0</v>
      </c>
      <c r="N49" s="12" t="n">
        <f aca="false">-1*SUMIFS(Transactions!$D$2:$D$3001,Transactions!$E$2:$E$3001,$B49,Transactions!$J$2:$J$3001,N$4)</f>
        <v>-0</v>
      </c>
      <c r="O49" s="12" t="n">
        <f aca="false">-1*SUMIFS(Transactions!$D$2:$D$3001,Transactions!$E$2:$E$3001,$B49,Transactions!$J$2:$J$3001,O$4)</f>
        <v>-0</v>
      </c>
      <c r="P49" s="12" t="n">
        <f aca="false">SUM(D49:O49)</f>
        <v>0</v>
      </c>
      <c r="Q49" s="12" t="n">
        <f aca="false">N(C49)*Settings!$B$3</f>
        <v>0</v>
      </c>
      <c r="R49" s="12" t="n">
        <f aca="false">P49-Q49</f>
        <v>0</v>
      </c>
      <c r="S49" s="13" t="str">
        <f aca="false">IF(Q49=0,"",P49/Q49)</f>
        <v/>
      </c>
    </row>
    <row r="50" customFormat="false" ht="15" hidden="false" customHeight="false" outlineLevel="0" collapsed="false">
      <c r="A50" s="27" t="s">
        <v>66</v>
      </c>
      <c r="B50" s="28" t="str">
        <f aca="false">Categories!B43</f>
        <v>Stock Plan Shares Retained (non-cash)</v>
      </c>
      <c r="C50" s="29" t="n">
        <f aca="false">Categories!C43</f>
        <v>0</v>
      </c>
      <c r="D50" s="12" t="n">
        <f aca="false">-1*SUMIFS(Transactions!$D$2:$D$3001,Transactions!$E$2:$E$3001,$B50,Transactions!$J$2:$J$3001,D$4)</f>
        <v>-0</v>
      </c>
      <c r="E50" s="12" t="n">
        <f aca="false">-1*SUMIFS(Transactions!$D$2:$D$3001,Transactions!$E$2:$E$3001,$B50,Transactions!$J$2:$J$3001,E$4)</f>
        <v>-0</v>
      </c>
      <c r="F50" s="12" t="n">
        <f aca="false">-1*SUMIFS(Transactions!$D$2:$D$3001,Transactions!$E$2:$E$3001,$B50,Transactions!$J$2:$J$3001,F$4)</f>
        <v>-0</v>
      </c>
      <c r="G50" s="12" t="n">
        <f aca="false">-1*SUMIFS(Transactions!$D$2:$D$3001,Transactions!$E$2:$E$3001,$B50,Transactions!$J$2:$J$3001,G$4)</f>
        <v>-0</v>
      </c>
      <c r="H50" s="12" t="n">
        <f aca="false">-1*SUMIFS(Transactions!$D$2:$D$3001,Transactions!$E$2:$E$3001,$B50,Transactions!$J$2:$J$3001,H$4)</f>
        <v>-0</v>
      </c>
      <c r="I50" s="12" t="n">
        <f aca="false">-1*SUMIFS(Transactions!$D$2:$D$3001,Transactions!$E$2:$E$3001,$B50,Transactions!$J$2:$J$3001,I$4)</f>
        <v>-0</v>
      </c>
      <c r="J50" s="12" t="n">
        <f aca="false">-1*SUMIFS(Transactions!$D$2:$D$3001,Transactions!$E$2:$E$3001,$B50,Transactions!$J$2:$J$3001,J$4)</f>
        <v>-0</v>
      </c>
      <c r="K50" s="12" t="n">
        <f aca="false">-1*SUMIFS(Transactions!$D$2:$D$3001,Transactions!$E$2:$E$3001,$B50,Transactions!$J$2:$J$3001,K$4)</f>
        <v>-0</v>
      </c>
      <c r="L50" s="12" t="n">
        <f aca="false">-1*SUMIFS(Transactions!$D$2:$D$3001,Transactions!$E$2:$E$3001,$B50,Transactions!$J$2:$J$3001,L$4)</f>
        <v>-0</v>
      </c>
      <c r="M50" s="12" t="n">
        <f aca="false">-1*SUMIFS(Transactions!$D$2:$D$3001,Transactions!$E$2:$E$3001,$B50,Transactions!$J$2:$J$3001,M$4)</f>
        <v>-0</v>
      </c>
      <c r="N50" s="12" t="n">
        <f aca="false">-1*SUMIFS(Transactions!$D$2:$D$3001,Transactions!$E$2:$E$3001,$B50,Transactions!$J$2:$J$3001,N$4)</f>
        <v>-0</v>
      </c>
      <c r="O50" s="12" t="n">
        <f aca="false">-1*SUMIFS(Transactions!$D$2:$D$3001,Transactions!$E$2:$E$3001,$B50,Transactions!$J$2:$J$3001,O$4)</f>
        <v>-0</v>
      </c>
      <c r="P50" s="12" t="n">
        <f aca="false">SUM(D50:O50)</f>
        <v>0</v>
      </c>
      <c r="Q50" s="12" t="n">
        <f aca="false">N(C50)*Settings!$B$3</f>
        <v>0</v>
      </c>
      <c r="R50" s="12" t="n">
        <f aca="false">P50-Q50</f>
        <v>0</v>
      </c>
      <c r="S50" s="13" t="str">
        <f aca="false">IF(Q50=0,"",P50/Q50)</f>
        <v/>
      </c>
    </row>
    <row r="51" customFormat="false" ht="15" hidden="false" customHeight="false" outlineLevel="0" collapsed="false">
      <c r="A51" s="27" t="s">
        <v>66</v>
      </c>
      <c r="B51" s="28" t="str">
        <f aca="false">Categories!B44</f>
        <v>529 Contribution</v>
      </c>
      <c r="C51" s="29" t="n">
        <f aca="false">Categories!C44</f>
        <v>0</v>
      </c>
      <c r="D51" s="12" t="n">
        <f aca="false">-1*SUMIFS(Transactions!$D$2:$D$3001,Transactions!$E$2:$E$3001,$B51,Transactions!$J$2:$J$3001,D$4)</f>
        <v>-0</v>
      </c>
      <c r="E51" s="12" t="n">
        <f aca="false">-1*SUMIFS(Transactions!$D$2:$D$3001,Transactions!$E$2:$E$3001,$B51,Transactions!$J$2:$J$3001,E$4)</f>
        <v>-0</v>
      </c>
      <c r="F51" s="12" t="n">
        <f aca="false">-1*SUMIFS(Transactions!$D$2:$D$3001,Transactions!$E$2:$E$3001,$B51,Transactions!$J$2:$J$3001,F$4)</f>
        <v>-0</v>
      </c>
      <c r="G51" s="12" t="n">
        <f aca="false">-1*SUMIFS(Transactions!$D$2:$D$3001,Transactions!$E$2:$E$3001,$B51,Transactions!$J$2:$J$3001,G$4)</f>
        <v>-0</v>
      </c>
      <c r="H51" s="12" t="n">
        <f aca="false">-1*SUMIFS(Transactions!$D$2:$D$3001,Transactions!$E$2:$E$3001,$B51,Transactions!$J$2:$J$3001,H$4)</f>
        <v>-0</v>
      </c>
      <c r="I51" s="12" t="n">
        <f aca="false">-1*SUMIFS(Transactions!$D$2:$D$3001,Transactions!$E$2:$E$3001,$B51,Transactions!$J$2:$J$3001,I$4)</f>
        <v>-0</v>
      </c>
      <c r="J51" s="12" t="n">
        <f aca="false">-1*SUMIFS(Transactions!$D$2:$D$3001,Transactions!$E$2:$E$3001,$B51,Transactions!$J$2:$J$3001,J$4)</f>
        <v>-0</v>
      </c>
      <c r="K51" s="12" t="n">
        <f aca="false">-1*SUMIFS(Transactions!$D$2:$D$3001,Transactions!$E$2:$E$3001,$B51,Transactions!$J$2:$J$3001,K$4)</f>
        <v>-0</v>
      </c>
      <c r="L51" s="12" t="n">
        <f aca="false">-1*SUMIFS(Transactions!$D$2:$D$3001,Transactions!$E$2:$E$3001,$B51,Transactions!$J$2:$J$3001,L$4)</f>
        <v>-0</v>
      </c>
      <c r="M51" s="12" t="n">
        <f aca="false">-1*SUMIFS(Transactions!$D$2:$D$3001,Transactions!$E$2:$E$3001,$B51,Transactions!$J$2:$J$3001,M$4)</f>
        <v>-0</v>
      </c>
      <c r="N51" s="12" t="n">
        <f aca="false">-1*SUMIFS(Transactions!$D$2:$D$3001,Transactions!$E$2:$E$3001,$B51,Transactions!$J$2:$J$3001,N$4)</f>
        <v>-0</v>
      </c>
      <c r="O51" s="12" t="n">
        <f aca="false">-1*SUMIFS(Transactions!$D$2:$D$3001,Transactions!$E$2:$E$3001,$B51,Transactions!$J$2:$J$3001,O$4)</f>
        <v>-0</v>
      </c>
      <c r="P51" s="12" t="n">
        <f aca="false">SUM(D51:O51)</f>
        <v>0</v>
      </c>
      <c r="Q51" s="12" t="n">
        <f aca="false">N(C51)*Settings!$B$3</f>
        <v>0</v>
      </c>
      <c r="R51" s="12" t="n">
        <f aca="false">P51-Q51</f>
        <v>0</v>
      </c>
      <c r="S51" s="13" t="str">
        <f aca="false">IF(Q51=0,"",P51/Q51)</f>
        <v/>
      </c>
    </row>
    <row r="52" customFormat="false" ht="15" hidden="false" customHeight="false" outlineLevel="0" collapsed="false">
      <c r="A52" s="27" t="s">
        <v>66</v>
      </c>
      <c r="B52" s="28" t="str">
        <f aca="false">Categories!B45</f>
        <v>Whole Life Premium (cash value)</v>
      </c>
      <c r="C52" s="29" t="n">
        <f aca="false">Categories!C45</f>
        <v>0</v>
      </c>
      <c r="D52" s="12" t="n">
        <f aca="false">-1*SUMIFS(Transactions!$D$2:$D$3001,Transactions!$E$2:$E$3001,$B52,Transactions!$J$2:$J$3001,D$4)</f>
        <v>-0</v>
      </c>
      <c r="E52" s="12" t="n">
        <f aca="false">-1*SUMIFS(Transactions!$D$2:$D$3001,Transactions!$E$2:$E$3001,$B52,Transactions!$J$2:$J$3001,E$4)</f>
        <v>-0</v>
      </c>
      <c r="F52" s="12" t="n">
        <f aca="false">-1*SUMIFS(Transactions!$D$2:$D$3001,Transactions!$E$2:$E$3001,$B52,Transactions!$J$2:$J$3001,F$4)</f>
        <v>-0</v>
      </c>
      <c r="G52" s="12" t="n">
        <f aca="false">-1*SUMIFS(Transactions!$D$2:$D$3001,Transactions!$E$2:$E$3001,$B52,Transactions!$J$2:$J$3001,G$4)</f>
        <v>-0</v>
      </c>
      <c r="H52" s="12" t="n">
        <f aca="false">-1*SUMIFS(Transactions!$D$2:$D$3001,Transactions!$E$2:$E$3001,$B52,Transactions!$J$2:$J$3001,H$4)</f>
        <v>-0</v>
      </c>
      <c r="I52" s="12" t="n">
        <f aca="false">-1*SUMIFS(Transactions!$D$2:$D$3001,Transactions!$E$2:$E$3001,$B52,Transactions!$J$2:$J$3001,I$4)</f>
        <v>-0</v>
      </c>
      <c r="J52" s="12" t="n">
        <f aca="false">-1*SUMIFS(Transactions!$D$2:$D$3001,Transactions!$E$2:$E$3001,$B52,Transactions!$J$2:$J$3001,J$4)</f>
        <v>-0</v>
      </c>
      <c r="K52" s="12" t="n">
        <f aca="false">-1*SUMIFS(Transactions!$D$2:$D$3001,Transactions!$E$2:$E$3001,$B52,Transactions!$J$2:$J$3001,K$4)</f>
        <v>-0</v>
      </c>
      <c r="L52" s="12" t="n">
        <f aca="false">-1*SUMIFS(Transactions!$D$2:$D$3001,Transactions!$E$2:$E$3001,$B52,Transactions!$J$2:$J$3001,L$4)</f>
        <v>-0</v>
      </c>
      <c r="M52" s="12" t="n">
        <f aca="false">-1*SUMIFS(Transactions!$D$2:$D$3001,Transactions!$E$2:$E$3001,$B52,Transactions!$J$2:$J$3001,M$4)</f>
        <v>-0</v>
      </c>
      <c r="N52" s="12" t="n">
        <f aca="false">-1*SUMIFS(Transactions!$D$2:$D$3001,Transactions!$E$2:$E$3001,$B52,Transactions!$J$2:$J$3001,N$4)</f>
        <v>-0</v>
      </c>
      <c r="O52" s="12" t="n">
        <f aca="false">-1*SUMIFS(Transactions!$D$2:$D$3001,Transactions!$E$2:$E$3001,$B52,Transactions!$J$2:$J$3001,O$4)</f>
        <v>-0</v>
      </c>
      <c r="P52" s="12" t="n">
        <f aca="false">SUM(D52:O52)</f>
        <v>0</v>
      </c>
      <c r="Q52" s="12" t="n">
        <f aca="false">N(C52)*Settings!$B$3</f>
        <v>0</v>
      </c>
      <c r="R52" s="12" t="n">
        <f aca="false">P52-Q52</f>
        <v>0</v>
      </c>
      <c r="S52" s="13" t="str">
        <f aca="false">IF(Q52=0,"",P52/Q52)</f>
        <v/>
      </c>
    </row>
    <row r="53" customFormat="false" ht="15" hidden="false" customHeight="false" outlineLevel="0" collapsed="false">
      <c r="A53" s="27" t="s">
        <v>66</v>
      </c>
      <c r="B53" s="28" t="str">
        <f aca="false">Categories!B46</f>
        <v>Roth IRA</v>
      </c>
      <c r="C53" s="29" t="n">
        <f aca="false">Categories!C46</f>
        <v>0</v>
      </c>
      <c r="D53" s="12" t="n">
        <f aca="false">-1*SUMIFS(Transactions!$D$2:$D$3001,Transactions!$E$2:$E$3001,$B53,Transactions!$J$2:$J$3001,D$4)</f>
        <v>-0</v>
      </c>
      <c r="E53" s="12" t="n">
        <f aca="false">-1*SUMIFS(Transactions!$D$2:$D$3001,Transactions!$E$2:$E$3001,$B53,Transactions!$J$2:$J$3001,E$4)</f>
        <v>-0</v>
      </c>
      <c r="F53" s="12" t="n">
        <f aca="false">-1*SUMIFS(Transactions!$D$2:$D$3001,Transactions!$E$2:$E$3001,$B53,Transactions!$J$2:$J$3001,F$4)</f>
        <v>-0</v>
      </c>
      <c r="G53" s="12" t="n">
        <f aca="false">-1*SUMIFS(Transactions!$D$2:$D$3001,Transactions!$E$2:$E$3001,$B53,Transactions!$J$2:$J$3001,G$4)</f>
        <v>-0</v>
      </c>
      <c r="H53" s="12" t="n">
        <f aca="false">-1*SUMIFS(Transactions!$D$2:$D$3001,Transactions!$E$2:$E$3001,$B53,Transactions!$J$2:$J$3001,H$4)</f>
        <v>-0</v>
      </c>
      <c r="I53" s="12" t="n">
        <f aca="false">-1*SUMIFS(Transactions!$D$2:$D$3001,Transactions!$E$2:$E$3001,$B53,Transactions!$J$2:$J$3001,I$4)</f>
        <v>-0</v>
      </c>
      <c r="J53" s="12" t="n">
        <f aca="false">-1*SUMIFS(Transactions!$D$2:$D$3001,Transactions!$E$2:$E$3001,$B53,Transactions!$J$2:$J$3001,J$4)</f>
        <v>-0</v>
      </c>
      <c r="K53" s="12" t="n">
        <f aca="false">-1*SUMIFS(Transactions!$D$2:$D$3001,Transactions!$E$2:$E$3001,$B53,Transactions!$J$2:$J$3001,K$4)</f>
        <v>-0</v>
      </c>
      <c r="L53" s="12" t="n">
        <f aca="false">-1*SUMIFS(Transactions!$D$2:$D$3001,Transactions!$E$2:$E$3001,$B53,Transactions!$J$2:$J$3001,L$4)</f>
        <v>-0</v>
      </c>
      <c r="M53" s="12" t="n">
        <f aca="false">-1*SUMIFS(Transactions!$D$2:$D$3001,Transactions!$E$2:$E$3001,$B53,Transactions!$J$2:$J$3001,M$4)</f>
        <v>-0</v>
      </c>
      <c r="N53" s="12" t="n">
        <f aca="false">-1*SUMIFS(Transactions!$D$2:$D$3001,Transactions!$E$2:$E$3001,$B53,Transactions!$J$2:$J$3001,N$4)</f>
        <v>-0</v>
      </c>
      <c r="O53" s="12" t="n">
        <f aca="false">-1*SUMIFS(Transactions!$D$2:$D$3001,Transactions!$E$2:$E$3001,$B53,Transactions!$J$2:$J$3001,O$4)</f>
        <v>-0</v>
      </c>
      <c r="P53" s="12" t="n">
        <f aca="false">SUM(D53:O53)</f>
        <v>0</v>
      </c>
      <c r="Q53" s="12" t="n">
        <f aca="false">N(C53)*Settings!$B$3</f>
        <v>0</v>
      </c>
      <c r="R53" s="12" t="n">
        <f aca="false">P53-Q53</f>
        <v>0</v>
      </c>
      <c r="S53" s="13" t="str">
        <f aca="false">IF(Q53=0,"",P53/Q53)</f>
        <v/>
      </c>
    </row>
    <row r="54" customFormat="false" ht="15" hidden="false" customHeight="false" outlineLevel="0" collapsed="false">
      <c r="A54" s="27" t="s">
        <v>66</v>
      </c>
      <c r="B54" s="28" t="str">
        <f aca="false">Categories!B47</f>
        <v>HSA (after-tax deposit)</v>
      </c>
      <c r="C54" s="29" t="n">
        <f aca="false">Categories!C47</f>
        <v>0</v>
      </c>
      <c r="D54" s="12" t="n">
        <f aca="false">-1*SUMIFS(Transactions!$D$2:$D$3001,Transactions!$E$2:$E$3001,$B54,Transactions!$J$2:$J$3001,D$4)</f>
        <v>-0</v>
      </c>
      <c r="E54" s="12" t="n">
        <f aca="false">-1*SUMIFS(Transactions!$D$2:$D$3001,Transactions!$E$2:$E$3001,$B54,Transactions!$J$2:$J$3001,E$4)</f>
        <v>-0</v>
      </c>
      <c r="F54" s="12" t="n">
        <f aca="false">-1*SUMIFS(Transactions!$D$2:$D$3001,Transactions!$E$2:$E$3001,$B54,Transactions!$J$2:$J$3001,F$4)</f>
        <v>-0</v>
      </c>
      <c r="G54" s="12" t="n">
        <f aca="false">-1*SUMIFS(Transactions!$D$2:$D$3001,Transactions!$E$2:$E$3001,$B54,Transactions!$J$2:$J$3001,G$4)</f>
        <v>-0</v>
      </c>
      <c r="H54" s="12" t="n">
        <f aca="false">-1*SUMIFS(Transactions!$D$2:$D$3001,Transactions!$E$2:$E$3001,$B54,Transactions!$J$2:$J$3001,H$4)</f>
        <v>-0</v>
      </c>
      <c r="I54" s="12" t="n">
        <f aca="false">-1*SUMIFS(Transactions!$D$2:$D$3001,Transactions!$E$2:$E$3001,$B54,Transactions!$J$2:$J$3001,I$4)</f>
        <v>-0</v>
      </c>
      <c r="J54" s="12" t="n">
        <f aca="false">-1*SUMIFS(Transactions!$D$2:$D$3001,Transactions!$E$2:$E$3001,$B54,Transactions!$J$2:$J$3001,J$4)</f>
        <v>-0</v>
      </c>
      <c r="K54" s="12" t="n">
        <f aca="false">-1*SUMIFS(Transactions!$D$2:$D$3001,Transactions!$E$2:$E$3001,$B54,Transactions!$J$2:$J$3001,K$4)</f>
        <v>-0</v>
      </c>
      <c r="L54" s="12" t="n">
        <f aca="false">-1*SUMIFS(Transactions!$D$2:$D$3001,Transactions!$E$2:$E$3001,$B54,Transactions!$J$2:$J$3001,L$4)</f>
        <v>-0</v>
      </c>
      <c r="M54" s="12" t="n">
        <f aca="false">-1*SUMIFS(Transactions!$D$2:$D$3001,Transactions!$E$2:$E$3001,$B54,Transactions!$J$2:$J$3001,M$4)</f>
        <v>-0</v>
      </c>
      <c r="N54" s="12" t="n">
        <f aca="false">-1*SUMIFS(Transactions!$D$2:$D$3001,Transactions!$E$2:$E$3001,$B54,Transactions!$J$2:$J$3001,N$4)</f>
        <v>-0</v>
      </c>
      <c r="O54" s="12" t="n">
        <f aca="false">-1*SUMIFS(Transactions!$D$2:$D$3001,Transactions!$E$2:$E$3001,$B54,Transactions!$J$2:$J$3001,O$4)</f>
        <v>-0</v>
      </c>
      <c r="P54" s="12" t="n">
        <f aca="false">SUM(D54:O54)</f>
        <v>0</v>
      </c>
      <c r="Q54" s="12" t="n">
        <f aca="false">N(C54)*Settings!$B$3</f>
        <v>0</v>
      </c>
      <c r="R54" s="12" t="n">
        <f aca="false">P54-Q54</f>
        <v>0</v>
      </c>
      <c r="S54" s="13" t="str">
        <f aca="false">IF(Q54=0,"",P54/Q54)</f>
        <v/>
      </c>
    </row>
    <row r="55" customFormat="false" ht="15" hidden="false" customHeight="false" outlineLevel="0" collapsed="false">
      <c r="A55" s="27" t="s">
        <v>66</v>
      </c>
      <c r="B55" s="28" t="str">
        <f aca="false">Categories!B48</f>
        <v>Savings / CD at untracked bank</v>
      </c>
      <c r="C55" s="29" t="n">
        <f aca="false">Categories!C48</f>
        <v>0</v>
      </c>
      <c r="D55" s="12" t="n">
        <f aca="false">-1*SUMIFS(Transactions!$D$2:$D$3001,Transactions!$E$2:$E$3001,$B55,Transactions!$J$2:$J$3001,D$4)</f>
        <v>-0</v>
      </c>
      <c r="E55" s="12" t="n">
        <f aca="false">-1*SUMIFS(Transactions!$D$2:$D$3001,Transactions!$E$2:$E$3001,$B55,Transactions!$J$2:$J$3001,E$4)</f>
        <v>-0</v>
      </c>
      <c r="F55" s="12" t="n">
        <f aca="false">-1*SUMIFS(Transactions!$D$2:$D$3001,Transactions!$E$2:$E$3001,$B55,Transactions!$J$2:$J$3001,F$4)</f>
        <v>-0</v>
      </c>
      <c r="G55" s="12" t="n">
        <f aca="false">-1*SUMIFS(Transactions!$D$2:$D$3001,Transactions!$E$2:$E$3001,$B55,Transactions!$J$2:$J$3001,G$4)</f>
        <v>-0</v>
      </c>
      <c r="H55" s="12" t="n">
        <f aca="false">-1*SUMIFS(Transactions!$D$2:$D$3001,Transactions!$E$2:$E$3001,$B55,Transactions!$J$2:$J$3001,H$4)</f>
        <v>-0</v>
      </c>
      <c r="I55" s="12" t="n">
        <f aca="false">-1*SUMIFS(Transactions!$D$2:$D$3001,Transactions!$E$2:$E$3001,$B55,Transactions!$J$2:$J$3001,I$4)</f>
        <v>-0</v>
      </c>
      <c r="J55" s="12" t="n">
        <f aca="false">-1*SUMIFS(Transactions!$D$2:$D$3001,Transactions!$E$2:$E$3001,$B55,Transactions!$J$2:$J$3001,J$4)</f>
        <v>-0</v>
      </c>
      <c r="K55" s="12" t="n">
        <f aca="false">-1*SUMIFS(Transactions!$D$2:$D$3001,Transactions!$E$2:$E$3001,$B55,Transactions!$J$2:$J$3001,K$4)</f>
        <v>-0</v>
      </c>
      <c r="L55" s="12" t="n">
        <f aca="false">-1*SUMIFS(Transactions!$D$2:$D$3001,Transactions!$E$2:$E$3001,$B55,Transactions!$J$2:$J$3001,L$4)</f>
        <v>-0</v>
      </c>
      <c r="M55" s="12" t="n">
        <f aca="false">-1*SUMIFS(Transactions!$D$2:$D$3001,Transactions!$E$2:$E$3001,$B55,Transactions!$J$2:$J$3001,M$4)</f>
        <v>-0</v>
      </c>
      <c r="N55" s="12" t="n">
        <f aca="false">-1*SUMIFS(Transactions!$D$2:$D$3001,Transactions!$E$2:$E$3001,$B55,Transactions!$J$2:$J$3001,N$4)</f>
        <v>-0</v>
      </c>
      <c r="O55" s="12" t="n">
        <f aca="false">-1*SUMIFS(Transactions!$D$2:$D$3001,Transactions!$E$2:$E$3001,$B55,Transactions!$J$2:$J$3001,O$4)</f>
        <v>-0</v>
      </c>
      <c r="P55" s="12" t="n">
        <f aca="false">SUM(D55:O55)</f>
        <v>0</v>
      </c>
      <c r="Q55" s="12" t="n">
        <f aca="false">N(C55)*Settings!$B$3</f>
        <v>0</v>
      </c>
      <c r="R55" s="12" t="n">
        <f aca="false">P55-Q55</f>
        <v>0</v>
      </c>
      <c r="S55" s="13" t="str">
        <f aca="false">IF(Q55=0,"",P55/Q55)</f>
        <v/>
      </c>
    </row>
    <row r="56" customFormat="false" ht="15" hidden="false" customHeight="false" outlineLevel="0" collapsed="false">
      <c r="A56" s="30"/>
      <c r="B56" s="15" t="s">
        <v>67</v>
      </c>
      <c r="C56" s="16" t="n">
        <f aca="false">SUM(C49:C55)</f>
        <v>0</v>
      </c>
      <c r="D56" s="16" t="n">
        <f aca="false">SUM(D49:D55)</f>
        <v>0</v>
      </c>
      <c r="E56" s="16" t="n">
        <f aca="false">SUM(E49:E55)</f>
        <v>0</v>
      </c>
      <c r="F56" s="16" t="n">
        <f aca="false">SUM(F49:F55)</f>
        <v>0</v>
      </c>
      <c r="G56" s="16" t="n">
        <f aca="false">SUM(G49:G55)</f>
        <v>0</v>
      </c>
      <c r="H56" s="16" t="n">
        <f aca="false">SUM(H49:H55)</f>
        <v>0</v>
      </c>
      <c r="I56" s="16" t="n">
        <f aca="false">SUM(I49:I55)</f>
        <v>0</v>
      </c>
      <c r="J56" s="16" t="n">
        <f aca="false">SUM(J49:J55)</f>
        <v>0</v>
      </c>
      <c r="K56" s="16" t="n">
        <f aca="false">SUM(K49:K55)</f>
        <v>0</v>
      </c>
      <c r="L56" s="16" t="n">
        <f aca="false">SUM(L49:L55)</f>
        <v>0</v>
      </c>
      <c r="M56" s="16" t="n">
        <f aca="false">SUM(M49:M55)</f>
        <v>0</v>
      </c>
      <c r="N56" s="16" t="n">
        <f aca="false">SUM(N49:N55)</f>
        <v>0</v>
      </c>
      <c r="O56" s="16" t="n">
        <f aca="false">SUM(O49:O55)</f>
        <v>0</v>
      </c>
      <c r="P56" s="16" t="n">
        <f aca="false">SUM(P49:P55)</f>
        <v>0</v>
      </c>
      <c r="Q56" s="16" t="n">
        <f aca="false">SUM(Q49:Q55)</f>
        <v>0</v>
      </c>
      <c r="R56" s="16" t="n">
        <f aca="false">SUM(R49:R55)</f>
        <v>0</v>
      </c>
      <c r="S56" s="17" t="str">
        <f aca="false">IF(Q56=0,"",P56/Q56)</f>
        <v/>
      </c>
    </row>
  </sheetData>
  <conditionalFormatting sqref="R13:R46">
    <cfRule type="cellIs" priority="2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5" min="2" style="0" width="18"/>
  </cols>
  <sheetData>
    <row r="1" customFormat="false" ht="19.7" hidden="false" customHeight="false" outlineLevel="0" collapsed="false">
      <c r="A1" s="4" t="s">
        <v>68</v>
      </c>
    </row>
    <row r="2" customFormat="false" ht="42" hidden="false" customHeight="true" outlineLevel="0" collapsed="false">
      <c r="A2" s="31" t="s">
        <v>69</v>
      </c>
      <c r="B2" s="31"/>
      <c r="C2" s="31"/>
      <c r="D2" s="31"/>
      <c r="E2" s="31"/>
    </row>
    <row r="4" customFormat="false" ht="15" hidden="false" customHeight="false" outlineLevel="0" collapsed="false">
      <c r="A4" s="32" t="s">
        <v>70</v>
      </c>
      <c r="B4" s="32" t="str">
        <f aca="false">IF('Properties &amp; Loans'!A6="","",'Properties &amp; Loans'!A6)</f>
        <v>Rental 1</v>
      </c>
      <c r="C4" s="32" t="str">
        <f aca="false">IF('Properties &amp; Loans'!A7="","",'Properties &amp; Loans'!A7)</f>
        <v>Rental 2</v>
      </c>
      <c r="D4" s="32" t="str">
        <f aca="false">IF('Properties &amp; Loans'!A8="","",'Properties &amp; Loans'!A8)</f>
        <v/>
      </c>
      <c r="E4" s="32" t="str">
        <f aca="false">IF('Properties &amp; Loans'!A9="","",'Properties &amp; Loans'!A9)</f>
        <v/>
      </c>
    </row>
    <row r="5" customFormat="false" ht="15" hidden="false" customHeight="false" outlineLevel="0" collapsed="false">
      <c r="A5" s="27" t="s">
        <v>71</v>
      </c>
      <c r="B5" s="12" t="n">
        <f aca="false">IF(B$4="","",SUMIFS(Transactions!$D$2:$D$3001,Transactions!$E$2:$E$3001,"Rental Income",Transactions!$K$2:$K$3001,B$4))</f>
        <v>0</v>
      </c>
      <c r="C5" s="12" t="n">
        <f aca="false">IF(C$4="","",SUMIFS(Transactions!$D$2:$D$3001,Transactions!$E$2:$E$3001,"Rental Income",Transactions!$K$2:$K$3001,C$4))</f>
        <v>0</v>
      </c>
      <c r="D5" s="12" t="str">
        <f aca="false">IF(D$4="","",SUMIFS(Transactions!$D$2:$D$3001,Transactions!$E$2:$E$3001,"Rental Income",Transactions!$K$2:$K$3001,D$4))</f>
        <v/>
      </c>
      <c r="E5" s="12" t="str">
        <f aca="false">IF(E$4="","",SUMIFS(Transactions!$D$2:$D$3001,Transactions!$E$2:$E$3001,"Rental Income",Transactions!$K$2:$K$3001,E$4))</f>
        <v/>
      </c>
    </row>
    <row r="6" customFormat="false" ht="15" hidden="false" customHeight="false" outlineLevel="0" collapsed="false">
      <c r="A6" s="27" t="s">
        <v>72</v>
      </c>
      <c r="B6" s="12" t="n">
        <f aca="false">IF(B$4="","",-SUMIFS(Transactions!$D$2:$D$3001,Transactions!$E$2:$E$3001,"Rental - Mortgage Payment",Transactions!$K$2:$K$3001,B$4))</f>
        <v>-0</v>
      </c>
      <c r="C6" s="12" t="n">
        <f aca="false">IF(C$4="","",-SUMIFS(Transactions!$D$2:$D$3001,Transactions!$E$2:$E$3001,"Rental - Mortgage Payment",Transactions!$K$2:$K$3001,C$4))</f>
        <v>-0</v>
      </c>
      <c r="D6" s="12" t="str">
        <f aca="false">IF(D$4="","",-SUMIFS(Transactions!$D$2:$D$3001,Transactions!$E$2:$E$3001,"Rental - Mortgage Payment",Transactions!$K$2:$K$3001,D$4))</f>
        <v/>
      </c>
      <c r="E6" s="12" t="str">
        <f aca="false">IF(E$4="","",-SUMIFS(Transactions!$D$2:$D$3001,Transactions!$E$2:$E$3001,"Rental - Mortgage Payment",Transactions!$K$2:$K$3001,E$4))</f>
        <v/>
      </c>
    </row>
    <row r="7" customFormat="false" ht="15" hidden="false" customHeight="false" outlineLevel="0" collapsed="false">
      <c r="A7" s="27" t="s">
        <v>73</v>
      </c>
      <c r="B7" s="12" t="n">
        <f aca="false">IF(B$4="","",-SUMIFS(Transactions!$D$2:$D$3001,Transactions!$E$2:$E$3001,"Rental - Repairs &amp; Maintenance",Transactions!$K$2:$K$3001,B$4))</f>
        <v>-0</v>
      </c>
      <c r="C7" s="12" t="n">
        <f aca="false">IF(C$4="","",-SUMIFS(Transactions!$D$2:$D$3001,Transactions!$E$2:$E$3001,"Rental - Repairs &amp; Maintenance",Transactions!$K$2:$K$3001,C$4))</f>
        <v>-0</v>
      </c>
      <c r="D7" s="12" t="str">
        <f aca="false">IF(D$4="","",-SUMIFS(Transactions!$D$2:$D$3001,Transactions!$E$2:$E$3001,"Rental - Repairs &amp; Maintenance",Transactions!$K$2:$K$3001,D$4))</f>
        <v/>
      </c>
      <c r="E7" s="12" t="str">
        <f aca="false">IF(E$4="","",-SUMIFS(Transactions!$D$2:$D$3001,Transactions!$E$2:$E$3001,"Rental - Repairs &amp; Maintenance",Transactions!$K$2:$K$3001,E$4))</f>
        <v/>
      </c>
    </row>
    <row r="8" customFormat="false" ht="15" hidden="false" customHeight="false" outlineLevel="0" collapsed="false">
      <c r="A8" s="27" t="s">
        <v>74</v>
      </c>
      <c r="B8" s="12" t="n">
        <f aca="false">IF(B$4="","",-SUMIFS(Transactions!$D$2:$D$3001,Transactions!$E$2:$E$3001,"Rental - Insurance &amp; Property Tax",Transactions!$K$2:$K$3001,B$4))</f>
        <v>-0</v>
      </c>
      <c r="C8" s="12" t="n">
        <f aca="false">IF(C$4="","",-SUMIFS(Transactions!$D$2:$D$3001,Transactions!$E$2:$E$3001,"Rental - Insurance &amp; Property Tax",Transactions!$K$2:$K$3001,C$4))</f>
        <v>-0</v>
      </c>
      <c r="D8" s="12" t="str">
        <f aca="false">IF(D$4="","",-SUMIFS(Transactions!$D$2:$D$3001,Transactions!$E$2:$E$3001,"Rental - Insurance &amp; Property Tax",Transactions!$K$2:$K$3001,D$4))</f>
        <v/>
      </c>
      <c r="E8" s="12" t="str">
        <f aca="false">IF(E$4="","",-SUMIFS(Transactions!$D$2:$D$3001,Transactions!$E$2:$E$3001,"Rental - Insurance &amp; Property Tax",Transactions!$K$2:$K$3001,E$4))</f>
        <v/>
      </c>
    </row>
    <row r="9" customFormat="false" ht="15" hidden="false" customHeight="false" outlineLevel="0" collapsed="false">
      <c r="A9" s="27" t="s">
        <v>75</v>
      </c>
      <c r="B9" s="12" t="n">
        <f aca="false">IF(B$4="","",-SUMIFS(Transactions!$D$2:$D$3001,Transactions!$E$2:$E$3001,"Rental - HOA, Utilities &amp; Other",Transactions!$K$2:$K$3001,B$4))</f>
        <v>-0</v>
      </c>
      <c r="C9" s="12" t="n">
        <f aca="false">IF(C$4="","",-SUMIFS(Transactions!$D$2:$D$3001,Transactions!$E$2:$E$3001,"Rental - HOA, Utilities &amp; Other",Transactions!$K$2:$K$3001,C$4))</f>
        <v>-0</v>
      </c>
      <c r="D9" s="12" t="str">
        <f aca="false">IF(D$4="","",-SUMIFS(Transactions!$D$2:$D$3001,Transactions!$E$2:$E$3001,"Rental - HOA, Utilities &amp; Other",Transactions!$K$2:$K$3001,D$4))</f>
        <v/>
      </c>
      <c r="E9" s="12" t="str">
        <f aca="false">IF(E$4="","",-SUMIFS(Transactions!$D$2:$D$3001,Transactions!$E$2:$E$3001,"Rental - HOA, Utilities &amp; Other",Transactions!$K$2:$K$3001,E$4))</f>
        <v/>
      </c>
    </row>
    <row r="10" customFormat="false" ht="15" hidden="false" customHeight="false" outlineLevel="0" collapsed="false">
      <c r="A10" s="27" t="s">
        <v>76</v>
      </c>
      <c r="B10" s="12" t="n">
        <f aca="false">IF(B$4="","",-SUMIFS(Transactions!$D$2:$D$3001,Transactions!$E$2:$E$3001,"Rental - Management &amp; Leasing",Transactions!$K$2:$K$3001,B$4))</f>
        <v>-0</v>
      </c>
      <c r="C10" s="12" t="n">
        <f aca="false">IF(C$4="","",-SUMIFS(Transactions!$D$2:$D$3001,Transactions!$E$2:$E$3001,"Rental - Management &amp; Leasing",Transactions!$K$2:$K$3001,C$4))</f>
        <v>-0</v>
      </c>
      <c r="D10" s="12" t="str">
        <f aca="false">IF(D$4="","",-SUMIFS(Transactions!$D$2:$D$3001,Transactions!$E$2:$E$3001,"Rental - Management &amp; Leasing",Transactions!$K$2:$K$3001,D$4))</f>
        <v/>
      </c>
      <c r="E10" s="12" t="str">
        <f aca="false">IF(E$4="","",-SUMIFS(Transactions!$D$2:$D$3001,Transactions!$E$2:$E$3001,"Rental - Management &amp; Leasing",Transactions!$K$2:$K$3001,E$4))</f>
        <v/>
      </c>
    </row>
    <row r="11" customFormat="false" ht="15" hidden="false" customHeight="false" outlineLevel="0" collapsed="false">
      <c r="A11" s="15" t="s">
        <v>38</v>
      </c>
      <c r="B11" s="16" t="n">
        <f aca="false">IF(B$4="","",B5-SUM(B6:B10))</f>
        <v>0</v>
      </c>
      <c r="C11" s="16" t="n">
        <f aca="false">IF(C$4="","",C5-SUM(C6:C10))</f>
        <v>0</v>
      </c>
      <c r="D11" s="16" t="str">
        <f aca="false">IF(D$4="","",D5-SUM(D6:D10))</f>
        <v/>
      </c>
      <c r="E11" s="16" t="str">
        <f aca="false">IF(E$4="","",E5-SUM(E6:E10))</f>
        <v/>
      </c>
    </row>
    <row r="12" customFormat="false" ht="15" hidden="false" customHeight="false" outlineLevel="0" collapsed="false">
      <c r="A12" s="27" t="s">
        <v>77</v>
      </c>
      <c r="B12" s="12" t="n">
        <f aca="false">IF(B$4="","",IFERROR(INDEX('Properties &amp; Loans'!$I$5:$I$9,MATCH(B$4,'Properties &amp; Loans'!$A$5:$A$9,0)),0))</f>
        <v>0</v>
      </c>
      <c r="C12" s="12" t="n">
        <f aca="false">IF(C$4="","",IFERROR(INDEX('Properties &amp; Loans'!$I$5:$I$9,MATCH(C$4,'Properties &amp; Loans'!$A$5:$A$9,0)),0))</f>
        <v>0</v>
      </c>
      <c r="D12" s="12" t="str">
        <f aca="false">IF(D$4="","",IFERROR(INDEX('Properties &amp; Loans'!$I$5:$I$9,MATCH(D$4,'Properties &amp; Loans'!$A$5:$A$9,0)),0))</f>
        <v/>
      </c>
      <c r="E12" s="12" t="str">
        <f aca="false">IF(E$4="","",IFERROR(INDEX('Properties &amp; Loans'!$I$5:$I$9,MATCH(E$4,'Properties &amp; Loans'!$A$5:$A$9,0)),0))</f>
        <v/>
      </c>
    </row>
    <row r="13" customFormat="false" ht="15" hidden="false" customHeight="false" outlineLevel="0" collapsed="false">
      <c r="A13" s="15" t="s">
        <v>78</v>
      </c>
      <c r="B13" s="16" t="n">
        <f aca="false">IF(B$4="","",B11+B12)</f>
        <v>0</v>
      </c>
      <c r="C13" s="16" t="n">
        <f aca="false">IF(C$4="","",C11+C12)</f>
        <v>0</v>
      </c>
      <c r="D13" s="16" t="str">
        <f aca="false">IF(D$4="","",D11+D12)</f>
        <v/>
      </c>
      <c r="E13" s="16" t="str">
        <f aca="false">IF(E$4="","",E11+E12)</f>
        <v/>
      </c>
    </row>
    <row r="14" customFormat="false" ht="15" hidden="false" customHeight="false" outlineLevel="0" collapsed="false">
      <c r="A14" s="27" t="s">
        <v>79</v>
      </c>
      <c r="B14" s="12" t="n">
        <f aca="false">IF(B$4="","",SUMIFS(Transactions!$D$2:$D$3001,Transactions!$I$2:$I$3001,"Deposit",Transactions!$K$2:$K$3001,B$4))</f>
        <v>0</v>
      </c>
      <c r="C14" s="12" t="n">
        <f aca="false">IF(C$4="","",SUMIFS(Transactions!$D$2:$D$3001,Transactions!$I$2:$I$3001,"Deposit",Transactions!$K$2:$K$3001,C$4))</f>
        <v>0</v>
      </c>
      <c r="D14" s="12" t="str">
        <f aca="false">IF(D$4="","",SUMIFS(Transactions!$D$2:$D$3001,Transactions!$I$2:$I$3001,"Deposit",Transactions!$K$2:$K$3001,D$4))</f>
        <v/>
      </c>
      <c r="E14" s="12" t="str">
        <f aca="false">IF(E$4="","",SUMIFS(Transactions!$D$2:$D$3001,Transactions!$I$2:$I$3001,"Deposit",Transactions!$K$2:$K$3001,E$4))</f>
        <v/>
      </c>
    </row>
    <row r="16" customFormat="false" ht="15" hidden="false" customHeight="false" outlineLevel="0" collapsed="false">
      <c r="A16" s="33" t="s">
        <v>80</v>
      </c>
    </row>
    <row r="17" customFormat="false" ht="15" hidden="false" customHeight="false" outlineLevel="0" collapsed="false">
      <c r="A17" s="32" t="s">
        <v>32</v>
      </c>
      <c r="B17" s="32" t="str">
        <f aca="false">B$4</f>
        <v>Rental 1</v>
      </c>
      <c r="C17" s="32" t="str">
        <f aca="false">C$4</f>
        <v>Rental 2</v>
      </c>
      <c r="D17" s="32" t="str">
        <f aca="false">D$4</f>
        <v/>
      </c>
      <c r="E17" s="32" t="str">
        <f aca="false">E$4</f>
        <v/>
      </c>
    </row>
    <row r="18" customFormat="false" ht="15" hidden="false" customHeight="false" outlineLevel="0" collapsed="false">
      <c r="A18" s="11" t="n">
        <f aca="false">DATE(Settings!$B$2,1,1)</f>
        <v>46023</v>
      </c>
      <c r="B18" s="12" t="n">
        <f aca="false">IF(B$17="","",SUMIFS(Transactions!$D$2:$D$3001,Transactions!$K$2:$K$3001,B$17,Transactions!$J$2:$J$3001,$A18,Transactions!$I$2:$I$3001,"Income")+SUMIFS(Transactions!$D$2:$D$3001,Transactions!$K$2:$K$3001,B$17,Transactions!$J$2:$J$3001,$A18,Transactions!$I$2:$I$3001,"Expense"))</f>
        <v>0</v>
      </c>
      <c r="C18" s="12" t="n">
        <f aca="false">IF(C$17="","",SUMIFS(Transactions!$D$2:$D$3001,Transactions!$K$2:$K$3001,C$17,Transactions!$J$2:$J$3001,$A18,Transactions!$I$2:$I$3001,"Income")+SUMIFS(Transactions!$D$2:$D$3001,Transactions!$K$2:$K$3001,C$17,Transactions!$J$2:$J$3001,$A18,Transactions!$I$2:$I$3001,"Expense"))</f>
        <v>0</v>
      </c>
      <c r="D18" s="12" t="str">
        <f aca="false">IF(D$17="","",SUMIFS(Transactions!$D$2:$D$3001,Transactions!$K$2:$K$3001,D$17,Transactions!$J$2:$J$3001,$A18,Transactions!$I$2:$I$3001,"Income")+SUMIFS(Transactions!$D$2:$D$3001,Transactions!$K$2:$K$3001,D$17,Transactions!$J$2:$J$3001,$A18,Transactions!$I$2:$I$3001,"Expense"))</f>
        <v/>
      </c>
      <c r="E18" s="12" t="str">
        <f aca="false">IF(E$17="","",SUMIFS(Transactions!$D$2:$D$3001,Transactions!$K$2:$K$3001,E$17,Transactions!$J$2:$J$3001,$A18,Transactions!$I$2:$I$3001,"Income")+SUMIFS(Transactions!$D$2:$D$3001,Transactions!$K$2:$K$3001,E$17,Transactions!$J$2:$J$3001,$A18,Transactions!$I$2:$I$3001,"Expense"))</f>
        <v/>
      </c>
    </row>
    <row r="19" customFormat="false" ht="15" hidden="false" customHeight="false" outlineLevel="0" collapsed="false">
      <c r="A19" s="11" t="n">
        <f aca="false">DATE(Settings!$B$2,2,1)</f>
        <v>46054</v>
      </c>
      <c r="B19" s="12" t="n">
        <f aca="false">IF(B$17="","",SUMIFS(Transactions!$D$2:$D$3001,Transactions!$K$2:$K$3001,B$17,Transactions!$J$2:$J$3001,$A19,Transactions!$I$2:$I$3001,"Income")+SUMIFS(Transactions!$D$2:$D$3001,Transactions!$K$2:$K$3001,B$17,Transactions!$J$2:$J$3001,$A19,Transactions!$I$2:$I$3001,"Expense"))</f>
        <v>0</v>
      </c>
      <c r="C19" s="12" t="n">
        <f aca="false">IF(C$17="","",SUMIFS(Transactions!$D$2:$D$3001,Transactions!$K$2:$K$3001,C$17,Transactions!$J$2:$J$3001,$A19,Transactions!$I$2:$I$3001,"Income")+SUMIFS(Transactions!$D$2:$D$3001,Transactions!$K$2:$K$3001,C$17,Transactions!$J$2:$J$3001,$A19,Transactions!$I$2:$I$3001,"Expense"))</f>
        <v>0</v>
      </c>
      <c r="D19" s="12" t="str">
        <f aca="false">IF(D$17="","",SUMIFS(Transactions!$D$2:$D$3001,Transactions!$K$2:$K$3001,D$17,Transactions!$J$2:$J$3001,$A19,Transactions!$I$2:$I$3001,"Income")+SUMIFS(Transactions!$D$2:$D$3001,Transactions!$K$2:$K$3001,D$17,Transactions!$J$2:$J$3001,$A19,Transactions!$I$2:$I$3001,"Expense"))</f>
        <v/>
      </c>
      <c r="E19" s="12" t="str">
        <f aca="false">IF(E$17="","",SUMIFS(Transactions!$D$2:$D$3001,Transactions!$K$2:$K$3001,E$17,Transactions!$J$2:$J$3001,$A19,Transactions!$I$2:$I$3001,"Income")+SUMIFS(Transactions!$D$2:$D$3001,Transactions!$K$2:$K$3001,E$17,Transactions!$J$2:$J$3001,$A19,Transactions!$I$2:$I$3001,"Expense"))</f>
        <v/>
      </c>
    </row>
    <row r="20" customFormat="false" ht="15" hidden="false" customHeight="false" outlineLevel="0" collapsed="false">
      <c r="A20" s="11" t="n">
        <f aca="false">DATE(Settings!$B$2,3,1)</f>
        <v>46082</v>
      </c>
      <c r="B20" s="12" t="n">
        <f aca="false">IF(B$17="","",SUMIFS(Transactions!$D$2:$D$3001,Transactions!$K$2:$K$3001,B$17,Transactions!$J$2:$J$3001,$A20,Transactions!$I$2:$I$3001,"Income")+SUMIFS(Transactions!$D$2:$D$3001,Transactions!$K$2:$K$3001,B$17,Transactions!$J$2:$J$3001,$A20,Transactions!$I$2:$I$3001,"Expense"))</f>
        <v>0</v>
      </c>
      <c r="C20" s="12" t="n">
        <f aca="false">IF(C$17="","",SUMIFS(Transactions!$D$2:$D$3001,Transactions!$K$2:$K$3001,C$17,Transactions!$J$2:$J$3001,$A20,Transactions!$I$2:$I$3001,"Income")+SUMIFS(Transactions!$D$2:$D$3001,Transactions!$K$2:$K$3001,C$17,Transactions!$J$2:$J$3001,$A20,Transactions!$I$2:$I$3001,"Expense"))</f>
        <v>0</v>
      </c>
      <c r="D20" s="12" t="str">
        <f aca="false">IF(D$17="","",SUMIFS(Transactions!$D$2:$D$3001,Transactions!$K$2:$K$3001,D$17,Transactions!$J$2:$J$3001,$A20,Transactions!$I$2:$I$3001,"Income")+SUMIFS(Transactions!$D$2:$D$3001,Transactions!$K$2:$K$3001,D$17,Transactions!$J$2:$J$3001,$A20,Transactions!$I$2:$I$3001,"Expense"))</f>
        <v/>
      </c>
      <c r="E20" s="12" t="str">
        <f aca="false">IF(E$17="","",SUMIFS(Transactions!$D$2:$D$3001,Transactions!$K$2:$K$3001,E$17,Transactions!$J$2:$J$3001,$A20,Transactions!$I$2:$I$3001,"Income")+SUMIFS(Transactions!$D$2:$D$3001,Transactions!$K$2:$K$3001,E$17,Transactions!$J$2:$J$3001,$A20,Transactions!$I$2:$I$3001,"Expense"))</f>
        <v/>
      </c>
    </row>
    <row r="21" customFormat="false" ht="15" hidden="false" customHeight="false" outlineLevel="0" collapsed="false">
      <c r="A21" s="11" t="n">
        <f aca="false">DATE(Settings!$B$2,4,1)</f>
        <v>46113</v>
      </c>
      <c r="B21" s="12" t="n">
        <f aca="false">IF(B$17="","",SUMIFS(Transactions!$D$2:$D$3001,Transactions!$K$2:$K$3001,B$17,Transactions!$J$2:$J$3001,$A21,Transactions!$I$2:$I$3001,"Income")+SUMIFS(Transactions!$D$2:$D$3001,Transactions!$K$2:$K$3001,B$17,Transactions!$J$2:$J$3001,$A21,Transactions!$I$2:$I$3001,"Expense"))</f>
        <v>0</v>
      </c>
      <c r="C21" s="12" t="n">
        <f aca="false">IF(C$17="","",SUMIFS(Transactions!$D$2:$D$3001,Transactions!$K$2:$K$3001,C$17,Transactions!$J$2:$J$3001,$A21,Transactions!$I$2:$I$3001,"Income")+SUMIFS(Transactions!$D$2:$D$3001,Transactions!$K$2:$K$3001,C$17,Transactions!$J$2:$J$3001,$A21,Transactions!$I$2:$I$3001,"Expense"))</f>
        <v>0</v>
      </c>
      <c r="D21" s="12" t="str">
        <f aca="false">IF(D$17="","",SUMIFS(Transactions!$D$2:$D$3001,Transactions!$K$2:$K$3001,D$17,Transactions!$J$2:$J$3001,$A21,Transactions!$I$2:$I$3001,"Income")+SUMIFS(Transactions!$D$2:$D$3001,Transactions!$K$2:$K$3001,D$17,Transactions!$J$2:$J$3001,$A21,Transactions!$I$2:$I$3001,"Expense"))</f>
        <v/>
      </c>
      <c r="E21" s="12" t="str">
        <f aca="false">IF(E$17="","",SUMIFS(Transactions!$D$2:$D$3001,Transactions!$K$2:$K$3001,E$17,Transactions!$J$2:$J$3001,$A21,Transactions!$I$2:$I$3001,"Income")+SUMIFS(Transactions!$D$2:$D$3001,Transactions!$K$2:$K$3001,E$17,Transactions!$J$2:$J$3001,$A21,Transactions!$I$2:$I$3001,"Expense"))</f>
        <v/>
      </c>
    </row>
    <row r="22" customFormat="false" ht="15" hidden="false" customHeight="false" outlineLevel="0" collapsed="false">
      <c r="A22" s="11" t="n">
        <f aca="false">DATE(Settings!$B$2,5,1)</f>
        <v>46143</v>
      </c>
      <c r="B22" s="12" t="n">
        <f aca="false">IF(B$17="","",SUMIFS(Transactions!$D$2:$D$3001,Transactions!$K$2:$K$3001,B$17,Transactions!$J$2:$J$3001,$A22,Transactions!$I$2:$I$3001,"Income")+SUMIFS(Transactions!$D$2:$D$3001,Transactions!$K$2:$K$3001,B$17,Transactions!$J$2:$J$3001,$A22,Transactions!$I$2:$I$3001,"Expense"))</f>
        <v>0</v>
      </c>
      <c r="C22" s="12" t="n">
        <f aca="false">IF(C$17="","",SUMIFS(Transactions!$D$2:$D$3001,Transactions!$K$2:$K$3001,C$17,Transactions!$J$2:$J$3001,$A22,Transactions!$I$2:$I$3001,"Income")+SUMIFS(Transactions!$D$2:$D$3001,Transactions!$K$2:$K$3001,C$17,Transactions!$J$2:$J$3001,$A22,Transactions!$I$2:$I$3001,"Expense"))</f>
        <v>0</v>
      </c>
      <c r="D22" s="12" t="str">
        <f aca="false">IF(D$17="","",SUMIFS(Transactions!$D$2:$D$3001,Transactions!$K$2:$K$3001,D$17,Transactions!$J$2:$J$3001,$A22,Transactions!$I$2:$I$3001,"Income")+SUMIFS(Transactions!$D$2:$D$3001,Transactions!$K$2:$K$3001,D$17,Transactions!$J$2:$J$3001,$A22,Transactions!$I$2:$I$3001,"Expense"))</f>
        <v/>
      </c>
      <c r="E22" s="12" t="str">
        <f aca="false">IF(E$17="","",SUMIFS(Transactions!$D$2:$D$3001,Transactions!$K$2:$K$3001,E$17,Transactions!$J$2:$J$3001,$A22,Transactions!$I$2:$I$3001,"Income")+SUMIFS(Transactions!$D$2:$D$3001,Transactions!$K$2:$K$3001,E$17,Transactions!$J$2:$J$3001,$A22,Transactions!$I$2:$I$3001,"Expense"))</f>
        <v/>
      </c>
    </row>
    <row r="23" customFormat="false" ht="15" hidden="false" customHeight="false" outlineLevel="0" collapsed="false">
      <c r="A23" s="11" t="n">
        <f aca="false">DATE(Settings!$B$2,6,1)</f>
        <v>46174</v>
      </c>
      <c r="B23" s="12" t="n">
        <f aca="false">IF(B$17="","",SUMIFS(Transactions!$D$2:$D$3001,Transactions!$K$2:$K$3001,B$17,Transactions!$J$2:$J$3001,$A23,Transactions!$I$2:$I$3001,"Income")+SUMIFS(Transactions!$D$2:$D$3001,Transactions!$K$2:$K$3001,B$17,Transactions!$J$2:$J$3001,$A23,Transactions!$I$2:$I$3001,"Expense"))</f>
        <v>0</v>
      </c>
      <c r="C23" s="12" t="n">
        <f aca="false">IF(C$17="","",SUMIFS(Transactions!$D$2:$D$3001,Transactions!$K$2:$K$3001,C$17,Transactions!$J$2:$J$3001,$A23,Transactions!$I$2:$I$3001,"Income")+SUMIFS(Transactions!$D$2:$D$3001,Transactions!$K$2:$K$3001,C$17,Transactions!$J$2:$J$3001,$A23,Transactions!$I$2:$I$3001,"Expense"))</f>
        <v>0</v>
      </c>
      <c r="D23" s="12" t="str">
        <f aca="false">IF(D$17="","",SUMIFS(Transactions!$D$2:$D$3001,Transactions!$K$2:$K$3001,D$17,Transactions!$J$2:$J$3001,$A23,Transactions!$I$2:$I$3001,"Income")+SUMIFS(Transactions!$D$2:$D$3001,Transactions!$K$2:$K$3001,D$17,Transactions!$J$2:$J$3001,$A23,Transactions!$I$2:$I$3001,"Expense"))</f>
        <v/>
      </c>
      <c r="E23" s="12" t="str">
        <f aca="false">IF(E$17="","",SUMIFS(Transactions!$D$2:$D$3001,Transactions!$K$2:$K$3001,E$17,Transactions!$J$2:$J$3001,$A23,Transactions!$I$2:$I$3001,"Income")+SUMIFS(Transactions!$D$2:$D$3001,Transactions!$K$2:$K$3001,E$17,Transactions!$J$2:$J$3001,$A23,Transactions!$I$2:$I$3001,"Expense"))</f>
        <v/>
      </c>
    </row>
    <row r="24" customFormat="false" ht="15" hidden="false" customHeight="false" outlineLevel="0" collapsed="false">
      <c r="A24" s="11" t="n">
        <f aca="false">DATE(Settings!$B$2,7,1)</f>
        <v>46204</v>
      </c>
      <c r="B24" s="12" t="n">
        <f aca="false">IF(B$17="","",SUMIFS(Transactions!$D$2:$D$3001,Transactions!$K$2:$K$3001,B$17,Transactions!$J$2:$J$3001,$A24,Transactions!$I$2:$I$3001,"Income")+SUMIFS(Transactions!$D$2:$D$3001,Transactions!$K$2:$K$3001,B$17,Transactions!$J$2:$J$3001,$A24,Transactions!$I$2:$I$3001,"Expense"))</f>
        <v>0</v>
      </c>
      <c r="C24" s="12" t="n">
        <f aca="false">IF(C$17="","",SUMIFS(Transactions!$D$2:$D$3001,Transactions!$K$2:$K$3001,C$17,Transactions!$J$2:$J$3001,$A24,Transactions!$I$2:$I$3001,"Income")+SUMIFS(Transactions!$D$2:$D$3001,Transactions!$K$2:$K$3001,C$17,Transactions!$J$2:$J$3001,$A24,Transactions!$I$2:$I$3001,"Expense"))</f>
        <v>0</v>
      </c>
      <c r="D24" s="12" t="str">
        <f aca="false">IF(D$17="","",SUMIFS(Transactions!$D$2:$D$3001,Transactions!$K$2:$K$3001,D$17,Transactions!$J$2:$J$3001,$A24,Transactions!$I$2:$I$3001,"Income")+SUMIFS(Transactions!$D$2:$D$3001,Transactions!$K$2:$K$3001,D$17,Transactions!$J$2:$J$3001,$A24,Transactions!$I$2:$I$3001,"Expense"))</f>
        <v/>
      </c>
      <c r="E24" s="12" t="str">
        <f aca="false">IF(E$17="","",SUMIFS(Transactions!$D$2:$D$3001,Transactions!$K$2:$K$3001,E$17,Transactions!$J$2:$J$3001,$A24,Transactions!$I$2:$I$3001,"Income")+SUMIFS(Transactions!$D$2:$D$3001,Transactions!$K$2:$K$3001,E$17,Transactions!$J$2:$J$3001,$A24,Transactions!$I$2:$I$3001,"Expense"))</f>
        <v/>
      </c>
    </row>
    <row r="25" customFormat="false" ht="15" hidden="false" customHeight="false" outlineLevel="0" collapsed="false">
      <c r="A25" s="11" t="n">
        <f aca="false">DATE(Settings!$B$2,8,1)</f>
        <v>46235</v>
      </c>
      <c r="B25" s="12" t="n">
        <f aca="false">IF(B$17="","",SUMIFS(Transactions!$D$2:$D$3001,Transactions!$K$2:$K$3001,B$17,Transactions!$J$2:$J$3001,$A25,Transactions!$I$2:$I$3001,"Income")+SUMIFS(Transactions!$D$2:$D$3001,Transactions!$K$2:$K$3001,B$17,Transactions!$J$2:$J$3001,$A25,Transactions!$I$2:$I$3001,"Expense"))</f>
        <v>0</v>
      </c>
      <c r="C25" s="12" t="n">
        <f aca="false">IF(C$17="","",SUMIFS(Transactions!$D$2:$D$3001,Transactions!$K$2:$K$3001,C$17,Transactions!$J$2:$J$3001,$A25,Transactions!$I$2:$I$3001,"Income")+SUMIFS(Transactions!$D$2:$D$3001,Transactions!$K$2:$K$3001,C$17,Transactions!$J$2:$J$3001,$A25,Transactions!$I$2:$I$3001,"Expense"))</f>
        <v>0</v>
      </c>
      <c r="D25" s="12" t="str">
        <f aca="false">IF(D$17="","",SUMIFS(Transactions!$D$2:$D$3001,Transactions!$K$2:$K$3001,D$17,Transactions!$J$2:$J$3001,$A25,Transactions!$I$2:$I$3001,"Income")+SUMIFS(Transactions!$D$2:$D$3001,Transactions!$K$2:$K$3001,D$17,Transactions!$J$2:$J$3001,$A25,Transactions!$I$2:$I$3001,"Expense"))</f>
        <v/>
      </c>
      <c r="E25" s="12" t="str">
        <f aca="false">IF(E$17="","",SUMIFS(Transactions!$D$2:$D$3001,Transactions!$K$2:$K$3001,E$17,Transactions!$J$2:$J$3001,$A25,Transactions!$I$2:$I$3001,"Income")+SUMIFS(Transactions!$D$2:$D$3001,Transactions!$K$2:$K$3001,E$17,Transactions!$J$2:$J$3001,$A25,Transactions!$I$2:$I$3001,"Expense"))</f>
        <v/>
      </c>
    </row>
    <row r="26" customFormat="false" ht="15" hidden="false" customHeight="false" outlineLevel="0" collapsed="false">
      <c r="A26" s="11" t="n">
        <f aca="false">DATE(Settings!$B$2,9,1)</f>
        <v>46266</v>
      </c>
      <c r="B26" s="12" t="n">
        <f aca="false">IF(B$17="","",SUMIFS(Transactions!$D$2:$D$3001,Transactions!$K$2:$K$3001,B$17,Transactions!$J$2:$J$3001,$A26,Transactions!$I$2:$I$3001,"Income")+SUMIFS(Transactions!$D$2:$D$3001,Transactions!$K$2:$K$3001,B$17,Transactions!$J$2:$J$3001,$A26,Transactions!$I$2:$I$3001,"Expense"))</f>
        <v>0</v>
      </c>
      <c r="C26" s="12" t="n">
        <f aca="false">IF(C$17="","",SUMIFS(Transactions!$D$2:$D$3001,Transactions!$K$2:$K$3001,C$17,Transactions!$J$2:$J$3001,$A26,Transactions!$I$2:$I$3001,"Income")+SUMIFS(Transactions!$D$2:$D$3001,Transactions!$K$2:$K$3001,C$17,Transactions!$J$2:$J$3001,$A26,Transactions!$I$2:$I$3001,"Expense"))</f>
        <v>0</v>
      </c>
      <c r="D26" s="12" t="str">
        <f aca="false">IF(D$17="","",SUMIFS(Transactions!$D$2:$D$3001,Transactions!$K$2:$K$3001,D$17,Transactions!$J$2:$J$3001,$A26,Transactions!$I$2:$I$3001,"Income")+SUMIFS(Transactions!$D$2:$D$3001,Transactions!$K$2:$K$3001,D$17,Transactions!$J$2:$J$3001,$A26,Transactions!$I$2:$I$3001,"Expense"))</f>
        <v/>
      </c>
      <c r="E26" s="12" t="str">
        <f aca="false">IF(E$17="","",SUMIFS(Transactions!$D$2:$D$3001,Transactions!$K$2:$K$3001,E$17,Transactions!$J$2:$J$3001,$A26,Transactions!$I$2:$I$3001,"Income")+SUMIFS(Transactions!$D$2:$D$3001,Transactions!$K$2:$K$3001,E$17,Transactions!$J$2:$J$3001,$A26,Transactions!$I$2:$I$3001,"Expense"))</f>
        <v/>
      </c>
    </row>
    <row r="27" customFormat="false" ht="15" hidden="false" customHeight="false" outlineLevel="0" collapsed="false">
      <c r="A27" s="11" t="n">
        <f aca="false">DATE(Settings!$B$2,10,1)</f>
        <v>46296</v>
      </c>
      <c r="B27" s="12" t="n">
        <f aca="false">IF(B$17="","",SUMIFS(Transactions!$D$2:$D$3001,Transactions!$K$2:$K$3001,B$17,Transactions!$J$2:$J$3001,$A27,Transactions!$I$2:$I$3001,"Income")+SUMIFS(Transactions!$D$2:$D$3001,Transactions!$K$2:$K$3001,B$17,Transactions!$J$2:$J$3001,$A27,Transactions!$I$2:$I$3001,"Expense"))</f>
        <v>0</v>
      </c>
      <c r="C27" s="12" t="n">
        <f aca="false">IF(C$17="","",SUMIFS(Transactions!$D$2:$D$3001,Transactions!$K$2:$K$3001,C$17,Transactions!$J$2:$J$3001,$A27,Transactions!$I$2:$I$3001,"Income")+SUMIFS(Transactions!$D$2:$D$3001,Transactions!$K$2:$K$3001,C$17,Transactions!$J$2:$J$3001,$A27,Transactions!$I$2:$I$3001,"Expense"))</f>
        <v>0</v>
      </c>
      <c r="D27" s="12" t="str">
        <f aca="false">IF(D$17="","",SUMIFS(Transactions!$D$2:$D$3001,Transactions!$K$2:$K$3001,D$17,Transactions!$J$2:$J$3001,$A27,Transactions!$I$2:$I$3001,"Income")+SUMIFS(Transactions!$D$2:$D$3001,Transactions!$K$2:$K$3001,D$17,Transactions!$J$2:$J$3001,$A27,Transactions!$I$2:$I$3001,"Expense"))</f>
        <v/>
      </c>
      <c r="E27" s="12" t="str">
        <f aca="false">IF(E$17="","",SUMIFS(Transactions!$D$2:$D$3001,Transactions!$K$2:$K$3001,E$17,Transactions!$J$2:$J$3001,$A27,Transactions!$I$2:$I$3001,"Income")+SUMIFS(Transactions!$D$2:$D$3001,Transactions!$K$2:$K$3001,E$17,Transactions!$J$2:$J$3001,$A27,Transactions!$I$2:$I$3001,"Expense"))</f>
        <v/>
      </c>
    </row>
    <row r="28" customFormat="false" ht="15" hidden="false" customHeight="false" outlineLevel="0" collapsed="false">
      <c r="A28" s="11" t="n">
        <f aca="false">DATE(Settings!$B$2,11,1)</f>
        <v>46327</v>
      </c>
      <c r="B28" s="12" t="n">
        <f aca="false">IF(B$17="","",SUMIFS(Transactions!$D$2:$D$3001,Transactions!$K$2:$K$3001,B$17,Transactions!$J$2:$J$3001,$A28,Transactions!$I$2:$I$3001,"Income")+SUMIFS(Transactions!$D$2:$D$3001,Transactions!$K$2:$K$3001,B$17,Transactions!$J$2:$J$3001,$A28,Transactions!$I$2:$I$3001,"Expense"))</f>
        <v>0</v>
      </c>
      <c r="C28" s="12" t="n">
        <f aca="false">IF(C$17="","",SUMIFS(Transactions!$D$2:$D$3001,Transactions!$K$2:$K$3001,C$17,Transactions!$J$2:$J$3001,$A28,Transactions!$I$2:$I$3001,"Income")+SUMIFS(Transactions!$D$2:$D$3001,Transactions!$K$2:$K$3001,C$17,Transactions!$J$2:$J$3001,$A28,Transactions!$I$2:$I$3001,"Expense"))</f>
        <v>0</v>
      </c>
      <c r="D28" s="12" t="str">
        <f aca="false">IF(D$17="","",SUMIFS(Transactions!$D$2:$D$3001,Transactions!$K$2:$K$3001,D$17,Transactions!$J$2:$J$3001,$A28,Transactions!$I$2:$I$3001,"Income")+SUMIFS(Transactions!$D$2:$D$3001,Transactions!$K$2:$K$3001,D$17,Transactions!$J$2:$J$3001,$A28,Transactions!$I$2:$I$3001,"Expense"))</f>
        <v/>
      </c>
      <c r="E28" s="12" t="str">
        <f aca="false">IF(E$17="","",SUMIFS(Transactions!$D$2:$D$3001,Transactions!$K$2:$K$3001,E$17,Transactions!$J$2:$J$3001,$A28,Transactions!$I$2:$I$3001,"Income")+SUMIFS(Transactions!$D$2:$D$3001,Transactions!$K$2:$K$3001,E$17,Transactions!$J$2:$J$3001,$A28,Transactions!$I$2:$I$3001,"Expense"))</f>
        <v/>
      </c>
    </row>
    <row r="29" customFormat="false" ht="15" hidden="false" customHeight="false" outlineLevel="0" collapsed="false">
      <c r="A29" s="11" t="n">
        <f aca="false">DATE(Settings!$B$2,12,1)</f>
        <v>46357</v>
      </c>
      <c r="B29" s="12" t="n">
        <f aca="false">IF(B$17="","",SUMIFS(Transactions!$D$2:$D$3001,Transactions!$K$2:$K$3001,B$17,Transactions!$J$2:$J$3001,$A29,Transactions!$I$2:$I$3001,"Income")+SUMIFS(Transactions!$D$2:$D$3001,Transactions!$K$2:$K$3001,B$17,Transactions!$J$2:$J$3001,$A29,Transactions!$I$2:$I$3001,"Expense"))</f>
        <v>0</v>
      </c>
      <c r="C29" s="12" t="n">
        <f aca="false">IF(C$17="","",SUMIFS(Transactions!$D$2:$D$3001,Transactions!$K$2:$K$3001,C$17,Transactions!$J$2:$J$3001,$A29,Transactions!$I$2:$I$3001,"Income")+SUMIFS(Transactions!$D$2:$D$3001,Transactions!$K$2:$K$3001,C$17,Transactions!$J$2:$J$3001,$A29,Transactions!$I$2:$I$3001,"Expense"))</f>
        <v>0</v>
      </c>
      <c r="D29" s="12" t="str">
        <f aca="false">IF(D$17="","",SUMIFS(Transactions!$D$2:$D$3001,Transactions!$K$2:$K$3001,D$17,Transactions!$J$2:$J$3001,$A29,Transactions!$I$2:$I$3001,"Income")+SUMIFS(Transactions!$D$2:$D$3001,Transactions!$K$2:$K$3001,D$17,Transactions!$J$2:$J$3001,$A29,Transactions!$I$2:$I$3001,"Expense"))</f>
        <v/>
      </c>
      <c r="E29" s="12" t="str">
        <f aca="false">IF(E$17="","",SUMIFS(Transactions!$D$2:$D$3001,Transactions!$K$2:$K$3001,E$17,Transactions!$J$2:$J$3001,$A29,Transactions!$I$2:$I$3001,"Income")+SUMIFS(Transactions!$D$2:$D$3001,Transactions!$K$2:$K$3001,E$17,Transactions!$J$2:$J$3001,$A29,Transactions!$I$2:$I$3001,"Expense"))</f>
        <v/>
      </c>
    </row>
  </sheetData>
  <mergeCells count="1"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0"/>
    <col collapsed="false" customWidth="true" hidden="false" outlineLevel="0" max="3" min="3" style="0" width="15"/>
    <col collapsed="false" customWidth="true" hidden="false" outlineLevel="0" max="4" min="4" style="0" width="72"/>
  </cols>
  <sheetData>
    <row r="1" customFormat="false" ht="26.85" hidden="false" customHeight="false" outlineLevel="0" collapsed="false">
      <c r="A1" s="10" t="s">
        <v>53</v>
      </c>
      <c r="B1" s="10" t="s">
        <v>49</v>
      </c>
      <c r="C1" s="10" t="s">
        <v>59</v>
      </c>
      <c r="D1" s="10" t="s">
        <v>81</v>
      </c>
    </row>
    <row r="2" customFormat="false" ht="15" hidden="false" customHeight="false" outlineLevel="0" collapsed="false">
      <c r="A2" s="27" t="s">
        <v>33</v>
      </c>
      <c r="B2" s="27" t="s">
        <v>82</v>
      </c>
      <c r="C2" s="34"/>
      <c r="D2" s="27" t="s">
        <v>83</v>
      </c>
    </row>
    <row r="3" customFormat="false" ht="15" hidden="false" customHeight="false" outlineLevel="0" collapsed="false">
      <c r="A3" s="27" t="s">
        <v>33</v>
      </c>
      <c r="B3" s="27" t="s">
        <v>84</v>
      </c>
      <c r="C3" s="34"/>
      <c r="D3" s="27"/>
    </row>
    <row r="4" customFormat="false" ht="15" hidden="false" customHeight="false" outlineLevel="0" collapsed="false">
      <c r="A4" s="27" t="s">
        <v>33</v>
      </c>
      <c r="B4" s="27" t="s">
        <v>85</v>
      </c>
      <c r="C4" s="34"/>
      <c r="D4" s="27" t="s">
        <v>86</v>
      </c>
    </row>
    <row r="5" customFormat="false" ht="15" hidden="false" customHeight="false" outlineLevel="0" collapsed="false">
      <c r="A5" s="27" t="s">
        <v>33</v>
      </c>
      <c r="B5" s="27" t="s">
        <v>87</v>
      </c>
      <c r="C5" s="34"/>
      <c r="D5" s="27" t="s">
        <v>88</v>
      </c>
    </row>
    <row r="6" customFormat="false" ht="15" hidden="false" customHeight="false" outlineLevel="0" collapsed="false">
      <c r="A6" s="27" t="s">
        <v>33</v>
      </c>
      <c r="B6" s="27" t="s">
        <v>89</v>
      </c>
      <c r="C6" s="34"/>
      <c r="D6" s="27" t="s">
        <v>90</v>
      </c>
    </row>
    <row r="7" customFormat="false" ht="15" hidden="false" customHeight="false" outlineLevel="0" collapsed="false">
      <c r="A7" s="27" t="s">
        <v>33</v>
      </c>
      <c r="B7" s="27" t="s">
        <v>91</v>
      </c>
      <c r="C7" s="34"/>
      <c r="D7" s="27"/>
    </row>
    <row r="8" customFormat="false" ht="15" hidden="false" customHeight="false" outlineLevel="0" collapsed="false">
      <c r="A8" s="27" t="s">
        <v>64</v>
      </c>
      <c r="B8" s="27" t="s">
        <v>92</v>
      </c>
      <c r="C8" s="34"/>
      <c r="D8" s="27" t="s">
        <v>93</v>
      </c>
    </row>
    <row r="9" customFormat="false" ht="15" hidden="false" customHeight="false" outlineLevel="0" collapsed="false">
      <c r="A9" s="27" t="s">
        <v>64</v>
      </c>
      <c r="B9" s="27" t="s">
        <v>94</v>
      </c>
      <c r="C9" s="34"/>
      <c r="D9" s="27"/>
    </row>
    <row r="10" customFormat="false" ht="15" hidden="false" customHeight="false" outlineLevel="0" collapsed="false">
      <c r="A10" s="27" t="s">
        <v>64</v>
      </c>
      <c r="B10" s="27" t="s">
        <v>95</v>
      </c>
      <c r="C10" s="34"/>
      <c r="D10" s="27"/>
    </row>
    <row r="11" customFormat="false" ht="15" hidden="false" customHeight="false" outlineLevel="0" collapsed="false">
      <c r="A11" s="27" t="s">
        <v>64</v>
      </c>
      <c r="B11" s="27" t="s">
        <v>96</v>
      </c>
      <c r="C11" s="34"/>
      <c r="D11" s="27"/>
    </row>
    <row r="12" customFormat="false" ht="15" hidden="false" customHeight="false" outlineLevel="0" collapsed="false">
      <c r="A12" s="27" t="s">
        <v>64</v>
      </c>
      <c r="B12" s="27" t="s">
        <v>97</v>
      </c>
      <c r="C12" s="34"/>
      <c r="D12" s="27"/>
    </row>
    <row r="13" customFormat="false" ht="15" hidden="false" customHeight="false" outlineLevel="0" collapsed="false">
      <c r="A13" s="27" t="s">
        <v>64</v>
      </c>
      <c r="B13" s="27" t="s">
        <v>98</v>
      </c>
      <c r="C13" s="34"/>
      <c r="D13" s="27"/>
    </row>
    <row r="14" customFormat="false" ht="15" hidden="false" customHeight="false" outlineLevel="0" collapsed="false">
      <c r="A14" s="27" t="s">
        <v>64</v>
      </c>
      <c r="B14" s="27" t="s">
        <v>99</v>
      </c>
      <c r="C14" s="34"/>
      <c r="D14" s="27"/>
    </row>
    <row r="15" customFormat="false" ht="15" hidden="false" customHeight="false" outlineLevel="0" collapsed="false">
      <c r="A15" s="27" t="s">
        <v>64</v>
      </c>
      <c r="B15" s="27" t="s">
        <v>100</v>
      </c>
      <c r="C15" s="34"/>
      <c r="D15" s="27"/>
    </row>
    <row r="16" customFormat="false" ht="15" hidden="false" customHeight="false" outlineLevel="0" collapsed="false">
      <c r="A16" s="27" t="s">
        <v>64</v>
      </c>
      <c r="B16" s="27" t="s">
        <v>101</v>
      </c>
      <c r="C16" s="34"/>
      <c r="D16" s="27"/>
    </row>
    <row r="17" customFormat="false" ht="15" hidden="false" customHeight="false" outlineLevel="0" collapsed="false">
      <c r="A17" s="27" t="s">
        <v>64</v>
      </c>
      <c r="B17" s="27" t="s">
        <v>102</v>
      </c>
      <c r="C17" s="34"/>
      <c r="D17" s="27" t="s">
        <v>103</v>
      </c>
    </row>
    <row r="18" customFormat="false" ht="15" hidden="false" customHeight="false" outlineLevel="0" collapsed="false">
      <c r="A18" s="27" t="s">
        <v>64</v>
      </c>
      <c r="B18" s="27" t="s">
        <v>104</v>
      </c>
      <c r="C18" s="34"/>
      <c r="D18" s="27"/>
    </row>
    <row r="19" customFormat="false" ht="15" hidden="false" customHeight="false" outlineLevel="0" collapsed="false">
      <c r="A19" s="27" t="s">
        <v>64</v>
      </c>
      <c r="B19" s="27" t="s">
        <v>105</v>
      </c>
      <c r="C19" s="34"/>
      <c r="D19" s="27" t="s">
        <v>106</v>
      </c>
    </row>
    <row r="20" customFormat="false" ht="15" hidden="false" customHeight="false" outlineLevel="0" collapsed="false">
      <c r="A20" s="27" t="s">
        <v>64</v>
      </c>
      <c r="B20" s="27" t="s">
        <v>107</v>
      </c>
      <c r="C20" s="34"/>
      <c r="D20" s="27"/>
    </row>
    <row r="21" customFormat="false" ht="15" hidden="false" customHeight="false" outlineLevel="0" collapsed="false">
      <c r="A21" s="27" t="s">
        <v>64</v>
      </c>
      <c r="B21" s="27" t="s">
        <v>108</v>
      </c>
      <c r="C21" s="34"/>
      <c r="D21" s="27"/>
    </row>
    <row r="22" customFormat="false" ht="15" hidden="false" customHeight="false" outlineLevel="0" collapsed="false">
      <c r="A22" s="27" t="s">
        <v>64</v>
      </c>
      <c r="B22" s="27" t="s">
        <v>109</v>
      </c>
      <c r="C22" s="34"/>
      <c r="D22" s="27" t="s">
        <v>110</v>
      </c>
    </row>
    <row r="23" customFormat="false" ht="15" hidden="false" customHeight="false" outlineLevel="0" collapsed="false">
      <c r="A23" s="27" t="s">
        <v>64</v>
      </c>
      <c r="B23" s="27" t="s">
        <v>111</v>
      </c>
      <c r="C23" s="34"/>
      <c r="D23" s="27"/>
    </row>
    <row r="24" customFormat="false" ht="15" hidden="false" customHeight="false" outlineLevel="0" collapsed="false">
      <c r="A24" s="27" t="s">
        <v>64</v>
      </c>
      <c r="B24" s="27" t="s">
        <v>112</v>
      </c>
      <c r="C24" s="34"/>
      <c r="D24" s="27"/>
    </row>
    <row r="25" customFormat="false" ht="15" hidden="false" customHeight="false" outlineLevel="0" collapsed="false">
      <c r="A25" s="27" t="s">
        <v>64</v>
      </c>
      <c r="B25" s="27" t="s">
        <v>113</v>
      </c>
      <c r="C25" s="34"/>
      <c r="D25" s="27"/>
    </row>
    <row r="26" customFormat="false" ht="15" hidden="false" customHeight="false" outlineLevel="0" collapsed="false">
      <c r="A26" s="27" t="s">
        <v>64</v>
      </c>
      <c r="B26" s="27" t="s">
        <v>114</v>
      </c>
      <c r="C26" s="34"/>
      <c r="D26" s="27"/>
    </row>
    <row r="27" customFormat="false" ht="15" hidden="false" customHeight="false" outlineLevel="0" collapsed="false">
      <c r="A27" s="27" t="s">
        <v>64</v>
      </c>
      <c r="B27" s="27" t="s">
        <v>115</v>
      </c>
      <c r="C27" s="34"/>
      <c r="D27" s="27" t="s">
        <v>116</v>
      </c>
    </row>
    <row r="28" customFormat="false" ht="15" hidden="false" customHeight="false" outlineLevel="0" collapsed="false">
      <c r="A28" s="27" t="s">
        <v>64</v>
      </c>
      <c r="B28" s="27" t="s">
        <v>117</v>
      </c>
      <c r="C28" s="34"/>
      <c r="D28" s="27"/>
    </row>
    <row r="29" customFormat="false" ht="15" hidden="false" customHeight="false" outlineLevel="0" collapsed="false">
      <c r="A29" s="27" t="s">
        <v>64</v>
      </c>
      <c r="B29" s="27" t="s">
        <v>118</v>
      </c>
      <c r="C29" s="34"/>
      <c r="D29" s="27"/>
    </row>
    <row r="30" customFormat="false" ht="15" hidden="false" customHeight="false" outlineLevel="0" collapsed="false">
      <c r="A30" s="27" t="s">
        <v>64</v>
      </c>
      <c r="B30" s="27" t="s">
        <v>119</v>
      </c>
      <c r="C30" s="34" t="n">
        <v>0</v>
      </c>
      <c r="D30" s="27" t="s">
        <v>120</v>
      </c>
    </row>
    <row r="31" customFormat="false" ht="15" hidden="false" customHeight="false" outlineLevel="0" collapsed="false">
      <c r="A31" s="27" t="s">
        <v>64</v>
      </c>
      <c r="B31" s="27" t="s">
        <v>121</v>
      </c>
      <c r="C31" s="34" t="n">
        <v>0</v>
      </c>
      <c r="D31" s="27" t="s">
        <v>122</v>
      </c>
    </row>
    <row r="32" customFormat="false" ht="15" hidden="false" customHeight="false" outlineLevel="0" collapsed="false">
      <c r="A32" s="27" t="s">
        <v>64</v>
      </c>
      <c r="B32" s="27" t="s">
        <v>123</v>
      </c>
      <c r="C32" s="34"/>
      <c r="D32" s="27"/>
    </row>
    <row r="33" customFormat="false" ht="15" hidden="false" customHeight="false" outlineLevel="0" collapsed="false">
      <c r="A33" s="27" t="s">
        <v>64</v>
      </c>
      <c r="B33" s="27" t="s">
        <v>124</v>
      </c>
      <c r="C33" s="34"/>
      <c r="D33" s="27" t="s">
        <v>125</v>
      </c>
    </row>
    <row r="34" customFormat="false" ht="15" hidden="false" customHeight="false" outlineLevel="0" collapsed="false">
      <c r="A34" s="27" t="s">
        <v>64</v>
      </c>
      <c r="B34" s="27" t="s">
        <v>126</v>
      </c>
      <c r="C34" s="34"/>
      <c r="D34" s="27" t="s">
        <v>127</v>
      </c>
    </row>
    <row r="35" customFormat="false" ht="15" hidden="false" customHeight="false" outlineLevel="0" collapsed="false">
      <c r="A35" s="27" t="s">
        <v>64</v>
      </c>
      <c r="B35" s="27" t="s">
        <v>128</v>
      </c>
      <c r="C35" s="34"/>
      <c r="D35" s="27" t="s">
        <v>129</v>
      </c>
    </row>
    <row r="36" customFormat="false" ht="15" hidden="false" customHeight="false" outlineLevel="0" collapsed="false">
      <c r="A36" s="27" t="s">
        <v>64</v>
      </c>
      <c r="B36" s="27" t="s">
        <v>72</v>
      </c>
      <c r="C36" s="34"/>
      <c r="D36" s="27" t="s">
        <v>130</v>
      </c>
    </row>
    <row r="37" customFormat="false" ht="15" hidden="false" customHeight="false" outlineLevel="0" collapsed="false">
      <c r="A37" s="27" t="s">
        <v>64</v>
      </c>
      <c r="B37" s="27" t="s">
        <v>73</v>
      </c>
      <c r="C37" s="34"/>
      <c r="D37" s="27" t="s">
        <v>131</v>
      </c>
    </row>
    <row r="38" customFormat="false" ht="15" hidden="false" customHeight="false" outlineLevel="0" collapsed="false">
      <c r="A38" s="27" t="s">
        <v>64</v>
      </c>
      <c r="B38" s="27" t="s">
        <v>74</v>
      </c>
      <c r="C38" s="34"/>
      <c r="D38" s="27" t="s">
        <v>132</v>
      </c>
    </row>
    <row r="39" customFormat="false" ht="15" hidden="false" customHeight="false" outlineLevel="0" collapsed="false">
      <c r="A39" s="27" t="s">
        <v>64</v>
      </c>
      <c r="B39" s="27" t="s">
        <v>75</v>
      </c>
      <c r="C39" s="34"/>
      <c r="D39" s="27" t="s">
        <v>131</v>
      </c>
    </row>
    <row r="40" customFormat="false" ht="15" hidden="false" customHeight="false" outlineLevel="0" collapsed="false">
      <c r="A40" s="27" t="s">
        <v>64</v>
      </c>
      <c r="B40" s="27" t="s">
        <v>76</v>
      </c>
      <c r="C40" s="34"/>
      <c r="D40" s="27" t="s">
        <v>131</v>
      </c>
    </row>
    <row r="41" customFormat="false" ht="15" hidden="false" customHeight="false" outlineLevel="0" collapsed="false">
      <c r="A41" s="27" t="s">
        <v>64</v>
      </c>
      <c r="B41" s="27" t="s">
        <v>133</v>
      </c>
      <c r="C41" s="34"/>
      <c r="D41" s="27" t="s">
        <v>134</v>
      </c>
    </row>
    <row r="42" customFormat="false" ht="15" hidden="false" customHeight="false" outlineLevel="0" collapsed="false">
      <c r="A42" s="27" t="s">
        <v>66</v>
      </c>
      <c r="B42" s="27" t="s">
        <v>135</v>
      </c>
      <c r="C42" s="34"/>
      <c r="D42" s="27" t="s">
        <v>136</v>
      </c>
    </row>
    <row r="43" customFormat="false" ht="15" hidden="false" customHeight="false" outlineLevel="0" collapsed="false">
      <c r="A43" s="27" t="s">
        <v>66</v>
      </c>
      <c r="B43" s="27" t="s">
        <v>137</v>
      </c>
      <c r="C43" s="34"/>
      <c r="D43" s="27" t="s">
        <v>138</v>
      </c>
    </row>
    <row r="44" customFormat="false" ht="15" hidden="false" customHeight="false" outlineLevel="0" collapsed="false">
      <c r="A44" s="27" t="s">
        <v>66</v>
      </c>
      <c r="B44" s="27" t="s">
        <v>139</v>
      </c>
      <c r="C44" s="34"/>
      <c r="D44" s="27"/>
    </row>
    <row r="45" customFormat="false" ht="15" hidden="false" customHeight="false" outlineLevel="0" collapsed="false">
      <c r="A45" s="27" t="s">
        <v>66</v>
      </c>
      <c r="B45" s="27" t="s">
        <v>140</v>
      </c>
      <c r="C45" s="34"/>
      <c r="D45" s="27" t="s">
        <v>141</v>
      </c>
    </row>
    <row r="46" customFormat="false" ht="15" hidden="false" customHeight="false" outlineLevel="0" collapsed="false">
      <c r="A46" s="27" t="s">
        <v>66</v>
      </c>
      <c r="B46" s="27" t="s">
        <v>142</v>
      </c>
      <c r="C46" s="34"/>
      <c r="D46" s="27"/>
    </row>
    <row r="47" customFormat="false" ht="15" hidden="false" customHeight="false" outlineLevel="0" collapsed="false">
      <c r="A47" s="27" t="s">
        <v>66</v>
      </c>
      <c r="B47" s="27" t="s">
        <v>143</v>
      </c>
      <c r="C47" s="34"/>
      <c r="D47" s="27" t="s">
        <v>144</v>
      </c>
    </row>
    <row r="48" customFormat="false" ht="15" hidden="false" customHeight="false" outlineLevel="0" collapsed="false">
      <c r="A48" s="27" t="s">
        <v>66</v>
      </c>
      <c r="B48" s="27" t="s">
        <v>145</v>
      </c>
      <c r="C48" s="34"/>
      <c r="D48" s="27" t="s">
        <v>146</v>
      </c>
    </row>
    <row r="49" customFormat="false" ht="15" hidden="false" customHeight="false" outlineLevel="0" collapsed="false">
      <c r="A49" s="27" t="s">
        <v>147</v>
      </c>
      <c r="B49" s="27" t="s">
        <v>148</v>
      </c>
      <c r="D49" s="27" t="s">
        <v>149</v>
      </c>
    </row>
    <row r="50" customFormat="false" ht="15" hidden="false" customHeight="false" outlineLevel="0" collapsed="false">
      <c r="A50" s="27" t="s">
        <v>147</v>
      </c>
      <c r="B50" s="27" t="s">
        <v>150</v>
      </c>
      <c r="D50" s="27" t="s">
        <v>151</v>
      </c>
    </row>
    <row r="51" customFormat="false" ht="15" hidden="false" customHeight="false" outlineLevel="0" collapsed="false">
      <c r="A51" s="27" t="s">
        <v>147</v>
      </c>
      <c r="B51" s="27" t="s">
        <v>152</v>
      </c>
      <c r="D51" s="27" t="s">
        <v>153</v>
      </c>
    </row>
    <row r="52" customFormat="false" ht="15" hidden="false" customHeight="false" outlineLevel="0" collapsed="false">
      <c r="A52" s="27" t="s">
        <v>154</v>
      </c>
      <c r="B52" s="27" t="s">
        <v>155</v>
      </c>
      <c r="D52" s="27" t="s">
        <v>156</v>
      </c>
    </row>
    <row r="54" customFormat="false" ht="15" hidden="false" customHeight="false" outlineLevel="0" collapsed="false">
      <c r="B54" s="33" t="s">
        <v>157</v>
      </c>
      <c r="C54" s="35" t="n">
        <f aca="false">SUMIF($A$2:$A$52,"Expense",$C$2:$C$52)</f>
        <v>0</v>
      </c>
    </row>
    <row r="55" customFormat="false" ht="15" hidden="false" customHeight="false" outlineLevel="0" collapsed="false">
      <c r="B55" s="5" t="s">
        <v>158</v>
      </c>
    </row>
  </sheetData>
  <dataValidations count="1">
    <dataValidation allowBlank="true" errorStyle="stop" operator="between" showDropDown="false" showErrorMessage="false" showInputMessage="false" sqref="A2:A52" type="list">
      <formula1>"Income,Expense,Savings,Transfer,Deposit"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8"/>
    <col collapsed="false" customWidth="true" hidden="false" outlineLevel="0" max="3" min="3" style="0" width="50"/>
  </cols>
  <sheetData>
    <row r="1" customFormat="false" ht="15" hidden="false" customHeight="false" outlineLevel="0" collapsed="false">
      <c r="A1" s="10" t="s">
        <v>159</v>
      </c>
      <c r="B1" s="10" t="s">
        <v>49</v>
      </c>
      <c r="C1" s="10" t="s">
        <v>52</v>
      </c>
    </row>
    <row r="2" customFormat="false" ht="15" hidden="false" customHeight="false" outlineLevel="0" collapsed="false">
      <c r="A2" s="27" t="s">
        <v>160</v>
      </c>
      <c r="B2" s="27" t="s">
        <v>97</v>
      </c>
    </row>
    <row r="3" customFormat="false" ht="15" hidden="false" customHeight="false" outlineLevel="0" collapsed="false">
      <c r="A3" s="27" t="s">
        <v>161</v>
      </c>
      <c r="B3" s="27" t="s">
        <v>97</v>
      </c>
    </row>
    <row r="4" customFormat="false" ht="15" hidden="false" customHeight="false" outlineLevel="0" collapsed="false">
      <c r="A4" s="27" t="s">
        <v>162</v>
      </c>
      <c r="B4" s="27" t="s">
        <v>97</v>
      </c>
    </row>
    <row r="5" customFormat="false" ht="15" hidden="false" customHeight="false" outlineLevel="0" collapsed="false">
      <c r="A5" s="27" t="s">
        <v>163</v>
      </c>
      <c r="B5" s="27" t="s">
        <v>97</v>
      </c>
    </row>
    <row r="6" customFormat="false" ht="15" hidden="false" customHeight="false" outlineLevel="0" collapsed="false">
      <c r="A6" s="27" t="s">
        <v>164</v>
      </c>
      <c r="B6" s="27" t="s">
        <v>97</v>
      </c>
    </row>
    <row r="7" customFormat="false" ht="15" hidden="false" customHeight="false" outlineLevel="0" collapsed="false">
      <c r="A7" s="27" t="s">
        <v>165</v>
      </c>
      <c r="B7" s="27" t="s">
        <v>97</v>
      </c>
    </row>
    <row r="8" customFormat="false" ht="15" hidden="false" customHeight="false" outlineLevel="0" collapsed="false">
      <c r="A8" s="27" t="s">
        <v>166</v>
      </c>
      <c r="B8" s="27" t="s">
        <v>97</v>
      </c>
    </row>
    <row r="9" customFormat="false" ht="15" hidden="false" customHeight="false" outlineLevel="0" collapsed="false">
      <c r="A9" s="27" t="s">
        <v>167</v>
      </c>
      <c r="B9" s="27" t="s">
        <v>97</v>
      </c>
    </row>
    <row r="10" customFormat="false" ht="15" hidden="false" customHeight="false" outlineLevel="0" collapsed="false">
      <c r="A10" s="27" t="s">
        <v>168</v>
      </c>
      <c r="B10" s="27" t="s">
        <v>97</v>
      </c>
    </row>
    <row r="11" customFormat="false" ht="15" hidden="false" customHeight="false" outlineLevel="0" collapsed="false">
      <c r="A11" s="27" t="s">
        <v>169</v>
      </c>
      <c r="B11" s="27" t="s">
        <v>99</v>
      </c>
    </row>
    <row r="12" customFormat="false" ht="15" hidden="false" customHeight="false" outlineLevel="0" collapsed="false">
      <c r="A12" s="27" t="s">
        <v>170</v>
      </c>
      <c r="B12" s="27" t="s">
        <v>99</v>
      </c>
    </row>
    <row r="13" customFormat="false" ht="15" hidden="false" customHeight="false" outlineLevel="0" collapsed="false">
      <c r="A13" s="27" t="s">
        <v>171</v>
      </c>
      <c r="B13" s="27" t="s">
        <v>99</v>
      </c>
    </row>
    <row r="14" customFormat="false" ht="15" hidden="false" customHeight="false" outlineLevel="0" collapsed="false">
      <c r="A14" s="27" t="s">
        <v>172</v>
      </c>
      <c r="B14" s="27" t="s">
        <v>98</v>
      </c>
    </row>
    <row r="15" customFormat="false" ht="15" hidden="false" customHeight="false" outlineLevel="0" collapsed="false">
      <c r="A15" s="27" t="s">
        <v>173</v>
      </c>
      <c r="B15" s="27" t="s">
        <v>98</v>
      </c>
    </row>
    <row r="16" customFormat="false" ht="15" hidden="false" customHeight="false" outlineLevel="0" collapsed="false">
      <c r="A16" s="27" t="s">
        <v>174</v>
      </c>
      <c r="B16" s="27" t="s">
        <v>98</v>
      </c>
    </row>
    <row r="17" customFormat="false" ht="15" hidden="false" customHeight="false" outlineLevel="0" collapsed="false">
      <c r="A17" s="27" t="s">
        <v>175</v>
      </c>
      <c r="B17" s="27" t="s">
        <v>96</v>
      </c>
    </row>
    <row r="18" customFormat="false" ht="15" hidden="false" customHeight="false" outlineLevel="0" collapsed="false">
      <c r="A18" s="27" t="s">
        <v>176</v>
      </c>
      <c r="B18" s="27" t="s">
        <v>96</v>
      </c>
    </row>
    <row r="19" customFormat="false" ht="15" hidden="false" customHeight="false" outlineLevel="0" collapsed="false">
      <c r="A19" s="27" t="s">
        <v>177</v>
      </c>
      <c r="B19" s="27" t="s">
        <v>101</v>
      </c>
    </row>
    <row r="20" customFormat="false" ht="15" hidden="false" customHeight="false" outlineLevel="0" collapsed="false">
      <c r="A20" s="27" t="s">
        <v>178</v>
      </c>
      <c r="B20" s="27" t="s">
        <v>101</v>
      </c>
    </row>
    <row r="21" customFormat="false" ht="15" hidden="false" customHeight="false" outlineLevel="0" collapsed="false">
      <c r="A21" s="27" t="s">
        <v>179</v>
      </c>
      <c r="B21" s="27" t="s">
        <v>101</v>
      </c>
    </row>
    <row r="22" customFormat="false" ht="15" hidden="false" customHeight="false" outlineLevel="0" collapsed="false">
      <c r="A22" s="27" t="s">
        <v>180</v>
      </c>
      <c r="B22" s="27" t="s">
        <v>101</v>
      </c>
    </row>
    <row r="23" customFormat="false" ht="15" hidden="false" customHeight="false" outlineLevel="0" collapsed="false">
      <c r="A23" s="27" t="s">
        <v>181</v>
      </c>
      <c r="B23" s="27" t="s">
        <v>101</v>
      </c>
    </row>
    <row r="24" customFormat="false" ht="15" hidden="false" customHeight="false" outlineLevel="0" collapsed="false">
      <c r="A24" s="27" t="s">
        <v>182</v>
      </c>
      <c r="B24" s="27" t="s">
        <v>101</v>
      </c>
    </row>
    <row r="25" customFormat="false" ht="15" hidden="false" customHeight="false" outlineLevel="0" collapsed="false">
      <c r="A25" s="27" t="s">
        <v>183</v>
      </c>
      <c r="B25" s="27" t="s">
        <v>111</v>
      </c>
    </row>
    <row r="26" customFormat="false" ht="15" hidden="false" customHeight="false" outlineLevel="0" collapsed="false">
      <c r="A26" s="27" t="s">
        <v>184</v>
      </c>
      <c r="B26" s="27" t="s">
        <v>111</v>
      </c>
    </row>
    <row r="27" customFormat="false" ht="15" hidden="false" customHeight="false" outlineLevel="0" collapsed="false">
      <c r="A27" s="27" t="s">
        <v>185</v>
      </c>
      <c r="B27" s="27" t="s">
        <v>112</v>
      </c>
    </row>
    <row r="28" customFormat="false" ht="15" hidden="false" customHeight="false" outlineLevel="0" collapsed="false">
      <c r="A28" s="27" t="s">
        <v>186</v>
      </c>
      <c r="B28" s="27" t="s">
        <v>112</v>
      </c>
    </row>
    <row r="29" customFormat="false" ht="15" hidden="false" customHeight="false" outlineLevel="0" collapsed="false">
      <c r="A29" s="27" t="s">
        <v>187</v>
      </c>
      <c r="B29" s="27" t="s">
        <v>114</v>
      </c>
    </row>
    <row r="30" customFormat="false" ht="15" hidden="false" customHeight="false" outlineLevel="0" collapsed="false">
      <c r="A30" s="27" t="s">
        <v>188</v>
      </c>
      <c r="B30" s="27" t="s">
        <v>114</v>
      </c>
    </row>
    <row r="31" customFormat="false" ht="15" hidden="false" customHeight="false" outlineLevel="0" collapsed="false">
      <c r="A31" s="27" t="s">
        <v>189</v>
      </c>
      <c r="B31" s="27" t="s">
        <v>114</v>
      </c>
    </row>
    <row r="32" customFormat="false" ht="15" hidden="false" customHeight="false" outlineLevel="0" collapsed="false">
      <c r="A32" s="27" t="s">
        <v>190</v>
      </c>
      <c r="B32" s="27" t="s">
        <v>115</v>
      </c>
    </row>
    <row r="33" customFormat="false" ht="15" hidden="false" customHeight="false" outlineLevel="0" collapsed="false">
      <c r="A33" s="27" t="s">
        <v>191</v>
      </c>
      <c r="B33" s="27" t="s">
        <v>115</v>
      </c>
    </row>
    <row r="34" customFormat="false" ht="15" hidden="false" customHeight="false" outlineLevel="0" collapsed="false">
      <c r="A34" s="27" t="s">
        <v>192</v>
      </c>
      <c r="B34" s="27" t="s">
        <v>115</v>
      </c>
    </row>
    <row r="35" customFormat="false" ht="15" hidden="false" customHeight="false" outlineLevel="0" collapsed="false">
      <c r="A35" s="27" t="s">
        <v>193</v>
      </c>
      <c r="B35" s="27" t="s">
        <v>118</v>
      </c>
    </row>
    <row r="36" customFormat="false" ht="15" hidden="false" customHeight="false" outlineLevel="0" collapsed="false">
      <c r="A36" s="27" t="s">
        <v>194</v>
      </c>
      <c r="B36" s="27" t="s">
        <v>119</v>
      </c>
    </row>
    <row r="37" customFormat="false" ht="15" hidden="false" customHeight="false" outlineLevel="0" collapsed="false">
      <c r="A37" s="27" t="s">
        <v>195</v>
      </c>
      <c r="B37" s="27" t="s">
        <v>109</v>
      </c>
    </row>
    <row r="38" customFormat="false" ht="15" hidden="false" customHeight="false" outlineLevel="0" collapsed="false">
      <c r="A38" s="27" t="s">
        <v>196</v>
      </c>
      <c r="B38" s="27" t="s">
        <v>121</v>
      </c>
    </row>
    <row r="39" customFormat="false" ht="15" hidden="false" customHeight="false" outlineLevel="0" collapsed="false">
      <c r="A39" s="27" t="s">
        <v>197</v>
      </c>
      <c r="B39" s="27" t="s">
        <v>148</v>
      </c>
    </row>
    <row r="40" customFormat="false" ht="15" hidden="false" customHeight="false" outlineLevel="0" collapsed="false">
      <c r="A40" s="27" t="s">
        <v>198</v>
      </c>
      <c r="B40" s="27" t="s">
        <v>148</v>
      </c>
    </row>
    <row r="41" customFormat="false" ht="15" hidden="false" customHeight="false" outlineLevel="0" collapsed="false">
      <c r="A41" s="27" t="s">
        <v>199</v>
      </c>
      <c r="B41" s="27" t="s">
        <v>148</v>
      </c>
    </row>
    <row r="42" customFormat="false" ht="15" hidden="false" customHeight="false" outlineLevel="0" collapsed="false">
      <c r="A42" s="27" t="s">
        <v>200</v>
      </c>
      <c r="B42" s="27" t="s">
        <v>148</v>
      </c>
    </row>
    <row r="43" customFormat="false" ht="15" hidden="false" customHeight="false" outlineLevel="0" collapsed="false">
      <c r="A43" s="27" t="s">
        <v>201</v>
      </c>
      <c r="B43" s="27" t="s">
        <v>148</v>
      </c>
    </row>
    <row r="44" customFormat="false" ht="15" hidden="false" customHeight="false" outlineLevel="0" collapsed="false">
      <c r="A44" s="27" t="s">
        <v>202</v>
      </c>
      <c r="B44" s="27" t="s">
        <v>92</v>
      </c>
      <c r="C44" s="27" t="s">
        <v>203</v>
      </c>
    </row>
    <row r="45" customFormat="false" ht="15" hidden="false" customHeight="false" outlineLevel="0" collapsed="false">
      <c r="A45" s="27" t="s">
        <v>204</v>
      </c>
      <c r="B45" s="27" t="s">
        <v>155</v>
      </c>
    </row>
    <row r="46" customFormat="false" ht="15" hidden="false" customHeight="false" outlineLevel="0" collapsed="false">
      <c r="A46" s="27" t="s">
        <v>205</v>
      </c>
      <c r="B46" s="27" t="s">
        <v>97</v>
      </c>
      <c r="C46" s="27" t="s">
        <v>206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22"/>
    <col collapsed="false" customWidth="true" hidden="false" outlineLevel="0" max="8" min="8" style="0" width="46"/>
    <col collapsed="false" customWidth="true" hidden="false" outlineLevel="0" max="9" min="9" style="0" width="24"/>
    <col collapsed="false" customWidth="true" hidden="false" outlineLevel="0" max="10" min="10" style="0" width="18"/>
  </cols>
  <sheetData>
    <row r="1" customFormat="false" ht="26.85" hidden="false" customHeight="false" outlineLevel="0" collapsed="false">
      <c r="A1" s="10" t="s">
        <v>207</v>
      </c>
      <c r="B1" s="10" t="s">
        <v>208</v>
      </c>
      <c r="C1" s="10" t="s">
        <v>209</v>
      </c>
      <c r="D1" s="10" t="s">
        <v>54</v>
      </c>
      <c r="E1" s="10" t="s">
        <v>210</v>
      </c>
      <c r="F1" s="10" t="s">
        <v>211</v>
      </c>
      <c r="G1" s="10" t="s">
        <v>212</v>
      </c>
      <c r="H1" s="10" t="s">
        <v>52</v>
      </c>
      <c r="I1" s="10" t="s">
        <v>213</v>
      </c>
      <c r="J1" s="10" t="s">
        <v>214</v>
      </c>
    </row>
    <row r="2" customFormat="false" ht="15" hidden="false" customHeight="false" outlineLevel="0" collapsed="false">
      <c r="A2" s="27" t="s">
        <v>215</v>
      </c>
      <c r="B2" s="36" t="s">
        <v>216</v>
      </c>
      <c r="C2" s="27" t="s">
        <v>217</v>
      </c>
      <c r="D2" s="27" t="s">
        <v>218</v>
      </c>
      <c r="E2" s="37"/>
      <c r="F2" s="37"/>
      <c r="G2" s="27" t="s">
        <v>219</v>
      </c>
      <c r="H2" s="27"/>
      <c r="I2" s="38"/>
      <c r="J2" s="39" t="s">
        <v>220</v>
      </c>
    </row>
    <row r="3" customFormat="false" ht="15" hidden="false" customHeight="false" outlineLevel="0" collapsed="false">
      <c r="A3" s="27" t="s">
        <v>221</v>
      </c>
      <c r="B3" s="36" t="s">
        <v>216</v>
      </c>
      <c r="C3" s="27" t="s">
        <v>66</v>
      </c>
      <c r="D3" s="27" t="s">
        <v>218</v>
      </c>
      <c r="E3" s="37"/>
      <c r="F3" s="37"/>
      <c r="G3" s="27" t="s">
        <v>219</v>
      </c>
      <c r="H3" s="27"/>
      <c r="I3" s="38"/>
      <c r="J3" s="39" t="s">
        <v>220</v>
      </c>
    </row>
    <row r="4" customFormat="false" ht="15" hidden="false" customHeight="false" outlineLevel="0" collapsed="false">
      <c r="A4" s="27" t="s">
        <v>222</v>
      </c>
      <c r="B4" s="36" t="s">
        <v>216</v>
      </c>
      <c r="C4" s="27" t="s">
        <v>223</v>
      </c>
      <c r="D4" s="27" t="s">
        <v>218</v>
      </c>
      <c r="E4" s="37"/>
      <c r="F4" s="37"/>
      <c r="G4" s="27" t="s">
        <v>224</v>
      </c>
      <c r="H4" s="27" t="s">
        <v>225</v>
      </c>
      <c r="I4" s="38"/>
      <c r="J4" s="39" t="s">
        <v>220</v>
      </c>
    </row>
    <row r="5" customFormat="false" ht="15" hidden="false" customHeight="false" outlineLevel="0" collapsed="false">
      <c r="A5" s="27" t="s">
        <v>226</v>
      </c>
      <c r="B5" s="36" t="s">
        <v>227</v>
      </c>
      <c r="C5" s="27" t="s">
        <v>228</v>
      </c>
      <c r="D5" s="27" t="s">
        <v>218</v>
      </c>
      <c r="E5" s="37"/>
      <c r="F5" s="37"/>
      <c r="G5" s="27" t="s">
        <v>219</v>
      </c>
      <c r="H5" s="27"/>
      <c r="I5" s="38"/>
      <c r="J5" s="39" t="s">
        <v>220</v>
      </c>
    </row>
    <row r="6" customFormat="false" ht="15" hidden="false" customHeight="false" outlineLevel="0" collapsed="false">
      <c r="A6" s="27" t="s">
        <v>229</v>
      </c>
      <c r="B6" s="36" t="s">
        <v>227</v>
      </c>
      <c r="C6" s="27" t="s">
        <v>228</v>
      </c>
      <c r="D6" s="27" t="s">
        <v>218</v>
      </c>
      <c r="E6" s="37"/>
      <c r="F6" s="37"/>
      <c r="G6" s="27" t="s">
        <v>219</v>
      </c>
      <c r="H6" s="27"/>
      <c r="I6" s="38"/>
      <c r="J6" s="39" t="s">
        <v>220</v>
      </c>
    </row>
    <row r="7" customFormat="false" ht="15" hidden="false" customHeight="false" outlineLevel="0" collapsed="false">
      <c r="A7" s="27" t="s">
        <v>230</v>
      </c>
      <c r="B7" s="36" t="s">
        <v>231</v>
      </c>
      <c r="C7" s="27" t="s">
        <v>230</v>
      </c>
      <c r="D7" s="27" t="s">
        <v>218</v>
      </c>
      <c r="E7" s="37"/>
      <c r="F7" s="37"/>
      <c r="G7" s="27" t="s">
        <v>232</v>
      </c>
      <c r="H7" s="27" t="s">
        <v>233</v>
      </c>
      <c r="I7" s="38"/>
      <c r="J7" s="39" t="s">
        <v>220</v>
      </c>
    </row>
    <row r="8" customFormat="false" ht="15" hidden="false" customHeight="false" outlineLevel="0" collapsed="false">
      <c r="A8" s="27" t="s">
        <v>234</v>
      </c>
      <c r="B8" s="36" t="s">
        <v>231</v>
      </c>
      <c r="C8" s="27" t="s">
        <v>235</v>
      </c>
      <c r="D8" s="27" t="s">
        <v>218</v>
      </c>
      <c r="E8" s="37"/>
      <c r="F8" s="37"/>
      <c r="G8" s="27" t="s">
        <v>236</v>
      </c>
      <c r="H8" s="27" t="s">
        <v>237</v>
      </c>
      <c r="I8" s="38"/>
      <c r="J8" s="39" t="s">
        <v>220</v>
      </c>
    </row>
    <row r="9" customFormat="false" ht="15" hidden="false" customHeight="false" outlineLevel="0" collapsed="false">
      <c r="A9" s="27" t="s">
        <v>238</v>
      </c>
      <c r="B9" s="36" t="s">
        <v>216</v>
      </c>
      <c r="C9" s="27" t="s">
        <v>217</v>
      </c>
      <c r="D9" s="27" t="s">
        <v>239</v>
      </c>
      <c r="E9" s="37"/>
      <c r="F9" s="37"/>
      <c r="G9" s="27" t="s">
        <v>219</v>
      </c>
      <c r="H9" s="27" t="s">
        <v>240</v>
      </c>
      <c r="I9" s="38"/>
      <c r="J9" s="39" t="s">
        <v>220</v>
      </c>
    </row>
    <row r="10" customFormat="false" ht="15" hidden="false" customHeight="false" outlineLevel="0" collapsed="false">
      <c r="A10" s="27" t="s">
        <v>241</v>
      </c>
      <c r="B10" s="36" t="s">
        <v>216</v>
      </c>
      <c r="C10" s="27" t="s">
        <v>66</v>
      </c>
      <c r="D10" s="27" t="s">
        <v>239</v>
      </c>
      <c r="E10" s="37"/>
      <c r="F10" s="37"/>
      <c r="G10" s="27" t="s">
        <v>219</v>
      </c>
      <c r="H10" s="27" t="s">
        <v>242</v>
      </c>
      <c r="I10" s="38"/>
      <c r="J10" s="39" t="s">
        <v>220</v>
      </c>
    </row>
    <row r="11" customFormat="false" ht="15" hidden="false" customHeight="false" outlineLevel="0" collapsed="false">
      <c r="A11" s="38"/>
      <c r="B11" s="38"/>
      <c r="C11" s="38"/>
      <c r="D11" s="38"/>
      <c r="E11" s="38"/>
      <c r="F11" s="38"/>
      <c r="I11" s="38"/>
      <c r="J11" s="38"/>
    </row>
    <row r="12" customFormat="false" ht="15" hidden="false" customHeight="false" outlineLevel="0" collapsed="false">
      <c r="A12" s="38"/>
      <c r="B12" s="38"/>
      <c r="C12" s="38"/>
      <c r="D12" s="38"/>
      <c r="E12" s="38"/>
      <c r="F12" s="38"/>
      <c r="I12" s="38"/>
      <c r="J12" s="38"/>
    </row>
    <row r="13" customFormat="false" ht="15" hidden="false" customHeight="false" outlineLevel="0" collapsed="false">
      <c r="A13" s="38"/>
      <c r="B13" s="38"/>
      <c r="C13" s="38"/>
      <c r="D13" s="38"/>
      <c r="E13" s="38"/>
      <c r="F13" s="38"/>
      <c r="I13" s="38"/>
      <c r="J13" s="38"/>
    </row>
    <row r="14" customFormat="false" ht="15" hidden="false" customHeight="false" outlineLevel="0" collapsed="false">
      <c r="A14" s="38"/>
      <c r="B14" s="38"/>
      <c r="C14" s="38"/>
      <c r="D14" s="38"/>
      <c r="E14" s="38"/>
      <c r="F14" s="38"/>
      <c r="I14" s="38"/>
      <c r="J14" s="38"/>
    </row>
    <row r="15" customFormat="false" ht="15" hidden="false" customHeight="false" outlineLevel="0" collapsed="false">
      <c r="A15" s="38"/>
      <c r="B15" s="38"/>
      <c r="C15" s="38"/>
      <c r="D15" s="38"/>
      <c r="E15" s="38"/>
      <c r="F15" s="38"/>
      <c r="I15" s="38"/>
      <c r="J15" s="38"/>
    </row>
    <row r="16" customFormat="false" ht="15" hidden="false" customHeight="false" outlineLevel="0" collapsed="false">
      <c r="A16" s="38"/>
      <c r="B16" s="38"/>
      <c r="C16" s="38"/>
      <c r="D16" s="38"/>
      <c r="E16" s="38"/>
      <c r="F16" s="38"/>
      <c r="I16" s="38"/>
      <c r="J16" s="38"/>
    </row>
    <row r="17" customFormat="false" ht="15" hidden="false" customHeight="false" outlineLevel="0" collapsed="false">
      <c r="A17" s="38"/>
      <c r="B17" s="38"/>
      <c r="C17" s="38"/>
      <c r="D17" s="38"/>
      <c r="E17" s="38"/>
      <c r="F17" s="38"/>
      <c r="I17" s="38"/>
      <c r="J17" s="38"/>
    </row>
    <row r="18" customFormat="false" ht="15" hidden="false" customHeight="false" outlineLevel="0" collapsed="false">
      <c r="A18" s="38"/>
      <c r="B18" s="38"/>
      <c r="C18" s="38"/>
      <c r="D18" s="38"/>
      <c r="E18" s="38"/>
      <c r="F18" s="38"/>
      <c r="I18" s="38"/>
      <c r="J18" s="38"/>
    </row>
    <row r="19" customFormat="false" ht="15" hidden="false" customHeight="false" outlineLevel="0" collapsed="false">
      <c r="A19" s="38"/>
      <c r="B19" s="38"/>
      <c r="C19" s="38"/>
      <c r="D19" s="38"/>
      <c r="E19" s="38"/>
      <c r="F19" s="38"/>
      <c r="I19" s="38"/>
      <c r="J19" s="38"/>
    </row>
    <row r="20" customFormat="false" ht="15" hidden="false" customHeight="false" outlineLevel="0" collapsed="false">
      <c r="A20" s="38"/>
      <c r="B20" s="38"/>
      <c r="C20" s="38"/>
      <c r="D20" s="38"/>
      <c r="E20" s="38"/>
      <c r="F20" s="38"/>
      <c r="I20" s="38"/>
      <c r="J20" s="38"/>
    </row>
    <row r="21" customFormat="false" ht="15" hidden="false" customHeight="false" outlineLevel="0" collapsed="false">
      <c r="A21" s="38"/>
      <c r="B21" s="38"/>
      <c r="C21" s="38"/>
      <c r="D21" s="38"/>
      <c r="E21" s="38"/>
      <c r="F21" s="38"/>
      <c r="I21" s="38"/>
      <c r="J21" s="38"/>
    </row>
    <row r="22" customFormat="false" ht="15" hidden="false" customHeight="false" outlineLevel="0" collapsed="false">
      <c r="A22" s="38"/>
      <c r="B22" s="38"/>
      <c r="C22" s="38"/>
      <c r="D22" s="38"/>
      <c r="E22" s="38"/>
      <c r="F22" s="38"/>
      <c r="I22" s="38"/>
      <c r="J22" s="38"/>
    </row>
    <row r="23" customFormat="false" ht="15" hidden="false" customHeight="false" outlineLevel="0" collapsed="false">
      <c r="A23" s="38"/>
      <c r="B23" s="38"/>
      <c r="C23" s="38"/>
      <c r="D23" s="38"/>
      <c r="E23" s="38"/>
      <c r="F23" s="38"/>
      <c r="I23" s="38"/>
      <c r="J23" s="38"/>
    </row>
    <row r="24" customFormat="false" ht="15" hidden="false" customHeight="false" outlineLevel="0" collapsed="false">
      <c r="A24" s="38"/>
      <c r="B24" s="38"/>
      <c r="C24" s="38"/>
      <c r="D24" s="38"/>
      <c r="E24" s="38"/>
      <c r="F24" s="38"/>
      <c r="I24" s="38"/>
      <c r="J24" s="38"/>
    </row>
    <row r="25" customFormat="false" ht="15" hidden="false" customHeight="false" outlineLevel="0" collapsed="false">
      <c r="A25" s="38"/>
      <c r="B25" s="38"/>
      <c r="C25" s="38"/>
      <c r="D25" s="38"/>
      <c r="E25" s="38"/>
      <c r="F25" s="38"/>
      <c r="I25" s="38"/>
      <c r="J25" s="38"/>
    </row>
    <row r="26" customFormat="false" ht="15" hidden="false" customHeight="false" outlineLevel="0" collapsed="false">
      <c r="A26" s="38"/>
      <c r="B26" s="38"/>
      <c r="C26" s="38"/>
      <c r="D26" s="38"/>
      <c r="E26" s="38"/>
      <c r="F26" s="38"/>
      <c r="I26" s="38"/>
      <c r="J26" s="38"/>
    </row>
    <row r="27" customFormat="false" ht="15" hidden="false" customHeight="false" outlineLevel="0" collapsed="false">
      <c r="A27" s="38"/>
      <c r="B27" s="38"/>
      <c r="C27" s="38"/>
      <c r="D27" s="38"/>
      <c r="E27" s="38"/>
      <c r="F27" s="38"/>
      <c r="I27" s="38"/>
      <c r="J27" s="38"/>
    </row>
    <row r="28" customFormat="false" ht="15" hidden="false" customHeight="false" outlineLevel="0" collapsed="false">
      <c r="A28" s="38"/>
      <c r="B28" s="38"/>
      <c r="C28" s="38"/>
      <c r="D28" s="38"/>
      <c r="E28" s="38"/>
      <c r="F28" s="38"/>
      <c r="I28" s="38"/>
      <c r="J28" s="38"/>
    </row>
    <row r="29" customFormat="false" ht="15" hidden="false" customHeight="false" outlineLevel="0" collapsed="false">
      <c r="A29" s="38"/>
      <c r="B29" s="38"/>
      <c r="C29" s="38"/>
      <c r="D29" s="38"/>
      <c r="E29" s="38"/>
      <c r="F29" s="38"/>
      <c r="I29" s="38"/>
      <c r="J29" s="38"/>
    </row>
    <row r="30" customFormat="false" ht="15" hidden="false" customHeight="false" outlineLevel="0" collapsed="false">
      <c r="A30" s="38"/>
      <c r="B30" s="38"/>
      <c r="C30" s="38"/>
      <c r="D30" s="38"/>
      <c r="E30" s="38"/>
      <c r="F30" s="38"/>
      <c r="I30" s="38"/>
      <c r="J30" s="38"/>
    </row>
    <row r="31" customFormat="false" ht="15" hidden="false" customHeight="false" outlineLevel="0" collapsed="false">
      <c r="A31" s="38"/>
      <c r="B31" s="38"/>
      <c r="C31" s="38"/>
      <c r="D31" s="38"/>
      <c r="E31" s="38"/>
      <c r="F31" s="38"/>
      <c r="I31" s="38"/>
      <c r="J31" s="38"/>
    </row>
    <row r="32" customFormat="false" ht="15" hidden="false" customHeight="false" outlineLevel="0" collapsed="false">
      <c r="A32" s="38"/>
      <c r="B32" s="38"/>
      <c r="C32" s="38"/>
      <c r="D32" s="38"/>
      <c r="E32" s="38"/>
      <c r="F32" s="38"/>
      <c r="I32" s="38"/>
      <c r="J32" s="38"/>
    </row>
    <row r="33" customFormat="false" ht="15" hidden="false" customHeight="false" outlineLevel="0" collapsed="false">
      <c r="A33" s="38"/>
      <c r="B33" s="38"/>
      <c r="C33" s="38"/>
      <c r="D33" s="38"/>
      <c r="E33" s="38"/>
      <c r="F33" s="38"/>
      <c r="I33" s="38"/>
      <c r="J33" s="38"/>
    </row>
    <row r="34" customFormat="false" ht="15" hidden="false" customHeight="false" outlineLevel="0" collapsed="false">
      <c r="A34" s="38"/>
      <c r="B34" s="38"/>
      <c r="C34" s="38"/>
      <c r="D34" s="38"/>
      <c r="E34" s="38"/>
      <c r="F34" s="38"/>
      <c r="I34" s="38"/>
      <c r="J34" s="38"/>
    </row>
    <row r="35" customFormat="false" ht="15" hidden="false" customHeight="false" outlineLevel="0" collapsed="false">
      <c r="A35" s="38"/>
      <c r="B35" s="38"/>
      <c r="C35" s="38"/>
      <c r="D35" s="38"/>
      <c r="E35" s="38"/>
      <c r="F35" s="38"/>
      <c r="I35" s="38"/>
      <c r="J35" s="38"/>
    </row>
    <row r="36" customFormat="false" ht="15" hidden="false" customHeight="false" outlineLevel="0" collapsed="false">
      <c r="A36" s="38"/>
      <c r="B36" s="38"/>
      <c r="C36" s="38"/>
      <c r="D36" s="38"/>
      <c r="E36" s="38"/>
      <c r="F36" s="38"/>
      <c r="I36" s="38"/>
      <c r="J36" s="38"/>
    </row>
    <row r="37" customFormat="false" ht="15" hidden="false" customHeight="false" outlineLevel="0" collapsed="false">
      <c r="A37" s="38"/>
      <c r="B37" s="38"/>
      <c r="C37" s="38"/>
      <c r="D37" s="38"/>
      <c r="E37" s="38"/>
      <c r="F37" s="38"/>
      <c r="I37" s="38"/>
      <c r="J37" s="38"/>
    </row>
    <row r="38" customFormat="false" ht="15" hidden="false" customHeight="false" outlineLevel="0" collapsed="false">
      <c r="A38" s="38"/>
      <c r="B38" s="38"/>
      <c r="C38" s="38"/>
      <c r="D38" s="38"/>
      <c r="E38" s="38"/>
      <c r="F38" s="38"/>
      <c r="I38" s="38"/>
      <c r="J38" s="38"/>
    </row>
    <row r="39" customFormat="false" ht="15" hidden="false" customHeight="false" outlineLevel="0" collapsed="false">
      <c r="A39" s="38"/>
      <c r="B39" s="38"/>
      <c r="C39" s="38"/>
      <c r="D39" s="38"/>
      <c r="E39" s="38"/>
      <c r="F39" s="38"/>
      <c r="I39" s="38"/>
      <c r="J39" s="38"/>
    </row>
    <row r="40" customFormat="false" ht="15" hidden="false" customHeight="false" outlineLevel="0" collapsed="false">
      <c r="A40" s="38"/>
      <c r="B40" s="38"/>
      <c r="C40" s="38"/>
      <c r="D40" s="38"/>
      <c r="E40" s="38"/>
      <c r="F40" s="38"/>
      <c r="I40" s="38"/>
      <c r="J40" s="38"/>
    </row>
  </sheetData>
  <dataValidations count="3">
    <dataValidation allowBlank="true" errorStyle="stop" operator="between" showDropDown="false" showErrorMessage="false" showInputMessage="false" sqref="J2:J40" type="list">
      <formula1>"auto,as-is,flip"</formula1>
      <formula2>0</formula2>
    </dataValidation>
    <dataValidation allowBlank="true" errorStyle="stop" operator="between" showDropDown="false" showErrorMessage="false" showInputMessage="false" sqref="C2:C40" type="list">
      <formula1>"Checking,Savings,Savings/CD,Credit card,Brokerage,Stock plan,Loan,Other"</formula1>
      <formula2>0</formula2>
    </dataValidation>
    <dataValidation allowBlank="true" errorStyle="stop" operator="between" showDropDown="false" showErrorMessage="false" showInputMessage="false" sqref="D2:D40" type="list">
      <formula1>'Properties &amp; Loans'!$A$5:$A$9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5"/>
    <col collapsed="false" customWidth="true" hidden="false" outlineLevel="0" max="7" min="7" style="0" width="17"/>
    <col collapsed="false" customWidth="true" hidden="false" outlineLevel="0" max="9" min="8" style="0" width="15"/>
  </cols>
  <sheetData>
    <row r="1" customFormat="false" ht="19.7" hidden="false" customHeight="false" outlineLevel="0" collapsed="false">
      <c r="A1" s="4" t="s">
        <v>243</v>
      </c>
    </row>
    <row r="2" customFormat="false" ht="30" hidden="false" customHeight="true" outlineLevel="0" collapsed="false">
      <c r="A2" s="31" t="s">
        <v>244</v>
      </c>
      <c r="B2" s="31"/>
      <c r="C2" s="31"/>
      <c r="D2" s="31"/>
      <c r="E2" s="31"/>
      <c r="F2" s="31"/>
      <c r="G2" s="31"/>
      <c r="H2" s="31"/>
      <c r="I2" s="31"/>
    </row>
    <row r="4" customFormat="false" ht="39.55" hidden="false" customHeight="false" outlineLevel="0" collapsed="false">
      <c r="A4" s="10" t="s">
        <v>54</v>
      </c>
      <c r="B4" s="10" t="s">
        <v>245</v>
      </c>
      <c r="C4" s="10" t="s">
        <v>246</v>
      </c>
      <c r="D4" s="10" t="s">
        <v>247</v>
      </c>
      <c r="E4" s="10" t="s">
        <v>248</v>
      </c>
      <c r="F4" s="10" t="s">
        <v>249</v>
      </c>
      <c r="G4" s="10" t="s">
        <v>250</v>
      </c>
      <c r="H4" s="10" t="s">
        <v>251</v>
      </c>
      <c r="I4" s="10" t="s">
        <v>252</v>
      </c>
    </row>
    <row r="5" customFormat="false" ht="15" hidden="false" customHeight="false" outlineLevel="0" collapsed="false">
      <c r="A5" s="39" t="s">
        <v>218</v>
      </c>
      <c r="B5" s="39"/>
      <c r="C5" s="40"/>
      <c r="D5" s="34"/>
      <c r="E5" s="41"/>
      <c r="F5" s="12" t="str">
        <f aca="false">IF(OR(C5="",D5="",E5=""),"",-PMT(C5/12,E5,D5))</f>
        <v/>
      </c>
      <c r="G5" s="34"/>
      <c r="H5" s="12" t="n">
        <f aca="false">IF(OR(F5="",Settings!$B$3=0),0,-CUMIPMT(C5/12,E5,D5,1,MIN(Settings!$B$3,E5),0))</f>
        <v>0</v>
      </c>
      <c r="I5" s="12" t="n">
        <f aca="false">IF(OR(F5="",Settings!$B$3=0),0,-CUMPRINC(C5/12,E5,D5,1,MIN(Settings!$B$3,E5),0))</f>
        <v>0</v>
      </c>
    </row>
    <row r="6" customFormat="false" ht="15" hidden="false" customHeight="false" outlineLevel="0" collapsed="false">
      <c r="A6" s="39" t="s">
        <v>239</v>
      </c>
      <c r="B6" s="39"/>
      <c r="C6" s="40"/>
      <c r="D6" s="34"/>
      <c r="E6" s="41"/>
      <c r="F6" s="12" t="str">
        <f aca="false">IF(OR(C6="",D6="",E6=""),"",-PMT(C6/12,E6,D6))</f>
        <v/>
      </c>
      <c r="G6" s="34"/>
      <c r="H6" s="12" t="n">
        <f aca="false">IF(OR(F6="",Settings!$B$3=0),0,-CUMIPMT(C6/12,E6,D6,1,MIN(Settings!$B$3,E6),0))</f>
        <v>0</v>
      </c>
      <c r="I6" s="12" t="n">
        <f aca="false">IF(OR(F6="",Settings!$B$3=0),0,-CUMPRINC(C6/12,E6,D6,1,MIN(Settings!$B$3,E6),0))</f>
        <v>0</v>
      </c>
    </row>
    <row r="7" customFormat="false" ht="15" hidden="false" customHeight="false" outlineLevel="0" collapsed="false">
      <c r="A7" s="39" t="s">
        <v>253</v>
      </c>
      <c r="B7" s="39"/>
      <c r="C7" s="40"/>
      <c r="D7" s="34"/>
      <c r="E7" s="41"/>
      <c r="F7" s="12" t="str">
        <f aca="false">IF(OR(C7="",D7="",E7=""),"",-PMT(C7/12,E7,D7))</f>
        <v/>
      </c>
      <c r="G7" s="34"/>
      <c r="H7" s="12" t="n">
        <f aca="false">IF(OR(F7="",Settings!$B$3=0),0,-CUMIPMT(C7/12,E7,D7,1,MIN(Settings!$B$3,E7),0))</f>
        <v>0</v>
      </c>
      <c r="I7" s="12" t="n">
        <f aca="false">IF(OR(F7="",Settings!$B$3=0),0,-CUMPRINC(C7/12,E7,D7,1,MIN(Settings!$B$3,E7),0))</f>
        <v>0</v>
      </c>
    </row>
    <row r="8" customFormat="false" ht="15" hidden="false" customHeight="false" outlineLevel="0" collapsed="false">
      <c r="A8" s="39"/>
      <c r="B8" s="39"/>
      <c r="C8" s="40"/>
      <c r="D8" s="34"/>
      <c r="E8" s="41"/>
      <c r="F8" s="12" t="str">
        <f aca="false">IF(OR(C8="",D8="",E8=""),"",-PMT(C8/12,E8,D8))</f>
        <v/>
      </c>
      <c r="G8" s="34"/>
      <c r="H8" s="12" t="n">
        <f aca="false">IF(OR(F8="",Settings!$B$3=0),0,-CUMIPMT(C8/12,E8,D8,1,MIN(Settings!$B$3,E8),0))</f>
        <v>0</v>
      </c>
      <c r="I8" s="12" t="n">
        <f aca="false">IF(OR(F8="",Settings!$B$3=0),0,-CUMPRINC(C8/12,E8,D8,1,MIN(Settings!$B$3,E8),0))</f>
        <v>0</v>
      </c>
    </row>
    <row r="9" customFormat="false" ht="15" hidden="false" customHeight="false" outlineLevel="0" collapsed="false">
      <c r="A9" s="39"/>
      <c r="B9" s="39"/>
      <c r="C9" s="40"/>
      <c r="D9" s="34"/>
      <c r="E9" s="41"/>
      <c r="F9" s="12" t="str">
        <f aca="false">IF(OR(C9="",D9="",E9=""),"",-PMT(C9/12,E9,D9))</f>
        <v/>
      </c>
      <c r="G9" s="34"/>
      <c r="H9" s="12" t="n">
        <f aca="false">IF(OR(F9="",Settings!$B$3=0),0,-CUMIPMT(C9/12,E9,D9,1,MIN(Settings!$B$3,E9),0))</f>
        <v>0</v>
      </c>
      <c r="I9" s="12" t="n">
        <f aca="false">IF(OR(F9="",Settings!$B$3=0),0,-CUMPRINC(C9/12,E9,D9,1,MIN(Settings!$B$3,E9),0))</f>
        <v>0</v>
      </c>
    </row>
    <row r="11" customFormat="false" ht="15" hidden="false" customHeight="false" outlineLevel="0" collapsed="false">
      <c r="A11" s="5" t="s">
        <v>254</v>
      </c>
    </row>
  </sheetData>
  <mergeCells count="1">
    <mergeCell ref="A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72"/>
  </cols>
  <sheetData>
    <row r="1" customFormat="false" ht="15" hidden="false" customHeight="false" outlineLevel="0" collapsed="false">
      <c r="A1" s="10" t="s">
        <v>255</v>
      </c>
      <c r="B1" s="10" t="s">
        <v>256</v>
      </c>
      <c r="C1" s="10" t="s">
        <v>257</v>
      </c>
    </row>
    <row r="2" customFormat="false" ht="15" hidden="false" customHeight="false" outlineLevel="0" collapsed="false">
      <c r="A2" s="27" t="s">
        <v>258</v>
      </c>
      <c r="B2" s="41" t="n">
        <v>2026</v>
      </c>
      <c r="C2" s="27" t="s">
        <v>259</v>
      </c>
    </row>
    <row r="3" customFormat="false" ht="15" hidden="false" customHeight="false" outlineLevel="0" collapsed="false">
      <c r="A3" s="27" t="s">
        <v>260</v>
      </c>
      <c r="B3" s="41" t="n">
        <v>0</v>
      </c>
      <c r="C3" s="27" t="s">
        <v>261</v>
      </c>
    </row>
    <row r="4" customFormat="false" ht="15" hidden="false" customHeight="false" outlineLevel="0" collapsed="false">
      <c r="A4" s="27" t="s">
        <v>262</v>
      </c>
      <c r="B4" s="34"/>
      <c r="C4" s="27" t="s">
        <v>263</v>
      </c>
    </row>
    <row r="5" customFormat="false" ht="15" hidden="false" customHeight="false" outlineLevel="0" collapsed="false">
      <c r="A5" s="27" t="s">
        <v>264</v>
      </c>
      <c r="B5" s="34"/>
      <c r="C5" s="27" t="s">
        <v>265</v>
      </c>
    </row>
    <row r="6" customFormat="false" ht="15" hidden="false" customHeight="false" outlineLevel="0" collapsed="false">
      <c r="A6" s="27" t="s">
        <v>266</v>
      </c>
      <c r="B6" s="34"/>
      <c r="C6" s="27" t="s">
        <v>267</v>
      </c>
    </row>
    <row r="7" customFormat="false" ht="15" hidden="false" customHeight="false" outlineLevel="0" collapsed="false">
      <c r="A7" s="27" t="s">
        <v>268</v>
      </c>
      <c r="B7" s="34"/>
      <c r="C7" s="27" t="s">
        <v>267</v>
      </c>
    </row>
    <row r="8" customFormat="false" ht="15" hidden="false" customHeight="false" outlineLevel="0" collapsed="false">
      <c r="A8" s="27" t="s">
        <v>269</v>
      </c>
      <c r="B8" s="35" t="n">
        <f aca="false">SUM(B4:B7)/12</f>
        <v>0</v>
      </c>
      <c r="C8" s="27" t="s">
        <v>270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30"/>
    <col collapsed="false" customWidth="true" hidden="false" outlineLevel="0" max="4" min="4" style="0" width="15"/>
    <col collapsed="false" customWidth="true" hidden="false" outlineLevel="0" max="5" min="5" style="0" width="34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10"/>
    <col collapsed="false" customWidth="true" hidden="false" outlineLevel="0" max="9" min="9" style="0" width="64"/>
  </cols>
  <sheetData>
    <row r="1" customFormat="false" ht="26.85" hidden="false" customHeight="false" outlineLevel="0" collapsed="false">
      <c r="A1" s="10" t="s">
        <v>45</v>
      </c>
      <c r="B1" s="10" t="s">
        <v>46</v>
      </c>
      <c r="C1" s="10" t="s">
        <v>47</v>
      </c>
      <c r="D1" s="10" t="s">
        <v>48</v>
      </c>
      <c r="E1" s="10" t="s">
        <v>49</v>
      </c>
      <c r="F1" s="10" t="s">
        <v>50</v>
      </c>
      <c r="G1" s="10" t="s">
        <v>51</v>
      </c>
      <c r="H1" s="10" t="s">
        <v>52</v>
      </c>
      <c r="I1" s="10" t="s">
        <v>271</v>
      </c>
    </row>
    <row r="2" customFormat="false" ht="15" hidden="false" customHeight="false" outlineLevel="0" collapsed="false">
      <c r="A2" s="42" t="n">
        <v>46082</v>
      </c>
      <c r="B2" s="27" t="s">
        <v>215</v>
      </c>
      <c r="C2" s="27" t="s">
        <v>272</v>
      </c>
      <c r="D2" s="14" t="n">
        <v>7850</v>
      </c>
      <c r="E2" s="27" t="s">
        <v>82</v>
      </c>
      <c r="F2" s="27"/>
      <c r="G2" s="27"/>
      <c r="H2" s="27"/>
      <c r="I2" s="27" t="s">
        <v>273</v>
      </c>
    </row>
    <row r="3" customFormat="false" ht="15" hidden="false" customHeight="false" outlineLevel="0" collapsed="false">
      <c r="A3" s="42" t="n">
        <v>46084</v>
      </c>
      <c r="B3" s="27" t="s">
        <v>238</v>
      </c>
      <c r="C3" s="27" t="s">
        <v>274</v>
      </c>
      <c r="D3" s="14" t="n">
        <v>2400</v>
      </c>
      <c r="E3" s="27" t="s">
        <v>85</v>
      </c>
      <c r="F3" s="27"/>
      <c r="G3" s="27"/>
      <c r="H3" s="27"/>
      <c r="I3" s="27" t="s">
        <v>275</v>
      </c>
    </row>
    <row r="4" customFormat="false" ht="15" hidden="false" customHeight="false" outlineLevel="0" collapsed="false">
      <c r="A4" s="42" t="n">
        <v>46085</v>
      </c>
      <c r="B4" s="27" t="s">
        <v>238</v>
      </c>
      <c r="C4" s="27" t="s">
        <v>276</v>
      </c>
      <c r="D4" s="14" t="n">
        <v>-1650</v>
      </c>
      <c r="E4" s="27" t="s">
        <v>72</v>
      </c>
      <c r="F4" s="27"/>
      <c r="G4" s="27"/>
      <c r="H4" s="27"/>
      <c r="I4" s="27" t="s">
        <v>277</v>
      </c>
    </row>
    <row r="5" customFormat="false" ht="15" hidden="false" customHeight="false" outlineLevel="0" collapsed="false">
      <c r="A5" s="42" t="n">
        <v>46087</v>
      </c>
      <c r="B5" s="27" t="s">
        <v>241</v>
      </c>
      <c r="C5" s="27" t="s">
        <v>278</v>
      </c>
      <c r="D5" s="14" t="n">
        <v>2400</v>
      </c>
      <c r="E5" s="27" t="s">
        <v>155</v>
      </c>
      <c r="F5" s="27"/>
      <c r="G5" s="27"/>
      <c r="H5" s="27"/>
      <c r="I5" s="27" t="s">
        <v>279</v>
      </c>
    </row>
    <row r="6" customFormat="false" ht="15" hidden="false" customHeight="false" outlineLevel="0" collapsed="false">
      <c r="A6" s="42" t="n">
        <v>46089</v>
      </c>
      <c r="B6" s="27" t="s">
        <v>226</v>
      </c>
      <c r="C6" s="27" t="s">
        <v>280</v>
      </c>
      <c r="D6" s="14" t="n">
        <v>-210</v>
      </c>
      <c r="E6" s="27" t="s">
        <v>73</v>
      </c>
      <c r="F6" s="27"/>
      <c r="G6" s="27" t="s">
        <v>239</v>
      </c>
      <c r="H6" s="27"/>
      <c r="I6" s="27" t="s">
        <v>281</v>
      </c>
    </row>
    <row r="7" customFormat="false" ht="15" hidden="false" customHeight="false" outlineLevel="0" collapsed="false">
      <c r="A7" s="42" t="n">
        <v>46086</v>
      </c>
      <c r="B7" s="27" t="s">
        <v>226</v>
      </c>
      <c r="C7" s="27" t="s">
        <v>282</v>
      </c>
      <c r="D7" s="14" t="n">
        <v>-182.4</v>
      </c>
      <c r="E7" s="27" t="s">
        <v>97</v>
      </c>
      <c r="F7" s="27"/>
      <c r="G7" s="27"/>
      <c r="H7" s="27"/>
      <c r="I7" s="27" t="s">
        <v>283</v>
      </c>
    </row>
    <row r="8" customFormat="false" ht="15" hidden="false" customHeight="false" outlineLevel="0" collapsed="false">
      <c r="A8" s="42" t="n">
        <v>46088</v>
      </c>
      <c r="B8" s="27" t="s">
        <v>215</v>
      </c>
      <c r="C8" s="27" t="s">
        <v>284</v>
      </c>
      <c r="D8" s="14" t="n">
        <v>-2010.98</v>
      </c>
      <c r="E8" s="27" t="s">
        <v>148</v>
      </c>
      <c r="F8" s="27" t="s">
        <v>285</v>
      </c>
      <c r="G8" s="27"/>
      <c r="H8" s="27"/>
      <c r="I8" s="27" t="s">
        <v>286</v>
      </c>
    </row>
    <row r="9" customFormat="false" ht="15" hidden="false" customHeight="false" outlineLevel="0" collapsed="false">
      <c r="A9" s="42" t="n">
        <v>46088</v>
      </c>
      <c r="B9" s="27" t="s">
        <v>226</v>
      </c>
      <c r="C9" s="27" t="s">
        <v>287</v>
      </c>
      <c r="D9" s="14" t="n">
        <v>2010.98</v>
      </c>
      <c r="E9" s="27" t="s">
        <v>148</v>
      </c>
      <c r="F9" s="27" t="s">
        <v>285</v>
      </c>
      <c r="G9" s="27"/>
      <c r="H9" s="27"/>
      <c r="I9" s="27" t="s">
        <v>288</v>
      </c>
    </row>
    <row r="10" customFormat="false" ht="15" hidden="false" customHeight="false" outlineLevel="0" collapsed="false">
      <c r="A10" s="42" t="n">
        <v>46096</v>
      </c>
      <c r="B10" s="27" t="s">
        <v>222</v>
      </c>
      <c r="C10" s="27" t="s">
        <v>289</v>
      </c>
      <c r="D10" s="14" t="n">
        <v>-20000</v>
      </c>
      <c r="E10" s="27" t="s">
        <v>152</v>
      </c>
      <c r="F10" s="27" t="s">
        <v>290</v>
      </c>
      <c r="G10" s="27"/>
      <c r="H10" s="27"/>
      <c r="I10" s="27" t="s">
        <v>291</v>
      </c>
    </row>
    <row r="11" customFormat="false" ht="15" hidden="false" customHeight="false" outlineLevel="0" collapsed="false">
      <c r="A11" s="42" t="n">
        <v>46096</v>
      </c>
      <c r="B11" s="27" t="s">
        <v>222</v>
      </c>
      <c r="C11" s="27" t="s">
        <v>292</v>
      </c>
      <c r="D11" s="14" t="n">
        <v>412.33</v>
      </c>
      <c r="E11" s="27" t="s">
        <v>87</v>
      </c>
      <c r="F11" s="27"/>
      <c r="G11" s="27"/>
      <c r="H11" s="27"/>
      <c r="I11" s="27" t="s">
        <v>293</v>
      </c>
    </row>
    <row r="12" customFormat="false" ht="15" hidden="false" customHeight="false" outlineLevel="0" collapsed="false">
      <c r="A12" s="42" t="n">
        <v>46097</v>
      </c>
      <c r="B12" s="27" t="s">
        <v>221</v>
      </c>
      <c r="C12" s="27" t="s">
        <v>294</v>
      </c>
      <c r="D12" s="14" t="n">
        <v>20000</v>
      </c>
      <c r="E12" s="27" t="s">
        <v>152</v>
      </c>
      <c r="F12" s="27" t="s">
        <v>290</v>
      </c>
      <c r="G12" s="27"/>
      <c r="H12" s="27"/>
      <c r="I12" s="27" t="s">
        <v>295</v>
      </c>
    </row>
    <row r="13" customFormat="false" ht="15" hidden="false" customHeight="false" outlineLevel="0" collapsed="false">
      <c r="A13" s="42" t="n">
        <v>46106</v>
      </c>
      <c r="B13" s="27" t="s">
        <v>234</v>
      </c>
      <c r="C13" s="27" t="s">
        <v>296</v>
      </c>
      <c r="D13" s="14" t="n">
        <v>9600</v>
      </c>
      <c r="E13" s="27" t="s">
        <v>89</v>
      </c>
      <c r="F13" s="27"/>
      <c r="G13" s="27"/>
      <c r="H13" s="27"/>
      <c r="I13" s="27" t="s">
        <v>297</v>
      </c>
    </row>
    <row r="14" customFormat="false" ht="15" hidden="false" customHeight="false" outlineLevel="0" collapsed="false">
      <c r="A14" s="42" t="n">
        <v>46106</v>
      </c>
      <c r="B14" s="27" t="s">
        <v>234</v>
      </c>
      <c r="C14" s="27" t="s">
        <v>298</v>
      </c>
      <c r="D14" s="14" t="n">
        <v>-9600</v>
      </c>
      <c r="E14" s="27" t="s">
        <v>137</v>
      </c>
      <c r="F14" s="27"/>
      <c r="G14" s="27"/>
      <c r="H14" s="27"/>
      <c r="I14" s="27" t="s">
        <v>299</v>
      </c>
    </row>
    <row r="16" customFormat="false" ht="15" hidden="false" customHeight="false" outlineLevel="0" collapsed="false">
      <c r="A16" s="43" t="s">
        <v>300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2026-10-16T15:15:42Z</dcterms:created>
  <dc:creator>openpyxl</dc:creator>
  <dc:description/>
  <dc:language>en-US</dc:language>
  <cp:lastModifiedBy/>
  <dcterms:modified xsi:type="dcterms:W3CDTF">2026-10-16T11:15:47Z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